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5255" windowHeight="7815" activeTab="3"/>
  </bookViews>
  <sheets>
    <sheet name="QRIS" sheetId="1" r:id="rId1"/>
    <sheet name="QRBS" sheetId="2" r:id="rId2"/>
    <sheet name="QRSTE" sheetId="3" r:id="rId3"/>
    <sheet name="QRCF" sheetId="4" r:id="rId4"/>
  </sheets>
  <definedNames>
    <definedName name="_xlnm.Print_Area" localSheetId="1">'QRBS'!$A$1:$F$64</definedName>
    <definedName name="_xlnm.Print_Area" localSheetId="3">'QRCF'!$A$1:$K$71</definedName>
    <definedName name="_xlnm.Print_Area" localSheetId="0">'QRIS'!$A$1:$J$61</definedName>
  </definedNames>
  <calcPr fullCalcOnLoad="1"/>
</workbook>
</file>

<file path=xl/sharedStrings.xml><?xml version="1.0" encoding="utf-8"?>
<sst xmlns="http://schemas.openxmlformats.org/spreadsheetml/2006/main" count="223" uniqueCount="172">
  <si>
    <t>FOCUS DYNAMICS TECHNOLOGIES BERHAD (Company No: 582924-P)</t>
  </si>
  <si>
    <t>THE FIGURES HAVE NOT BEEN AUDITED</t>
  </si>
  <si>
    <t>INDIVIDUAL QUARTER</t>
  </si>
  <si>
    <t>CURRENT</t>
  </si>
  <si>
    <t>YEAR</t>
  </si>
  <si>
    <t xml:space="preserve">QUARTER </t>
  </si>
  <si>
    <t>TO DATE</t>
  </si>
  <si>
    <t>Note</t>
  </si>
  <si>
    <t>RM</t>
  </si>
  <si>
    <t>REVENUE</t>
  </si>
  <si>
    <t>A9</t>
  </si>
  <si>
    <t>COST OF SALES</t>
  </si>
  <si>
    <t>GROSS PROFIT</t>
  </si>
  <si>
    <t>OTHER INCOME</t>
  </si>
  <si>
    <t>OPERATING EXPENSES</t>
  </si>
  <si>
    <t>INTEREST INCOME</t>
  </si>
  <si>
    <t>- Basic (sen)</t>
  </si>
  <si>
    <t>B13</t>
  </si>
  <si>
    <t>NOTES:</t>
  </si>
  <si>
    <t>AS AT</t>
  </si>
  <si>
    <t xml:space="preserve">  Goodwill on consolidation</t>
  </si>
  <si>
    <t xml:space="preserve">  Inventories</t>
  </si>
  <si>
    <t xml:space="preserve">  Amount due to directors</t>
  </si>
  <si>
    <t>Number of ordinary shares at RM0.10 sen par each</t>
  </si>
  <si>
    <t xml:space="preserve">Net assets per share attributable to ordinary </t>
  </si>
  <si>
    <t xml:space="preserve"> equity holders of the parent (sen)</t>
  </si>
  <si>
    <t xml:space="preserve"> </t>
  </si>
  <si>
    <t>CONDENSED CONSOLIDATED STATEMENT OF CHANGES IN EQUITY</t>
  </si>
  <si>
    <t>Distributable</t>
  </si>
  <si>
    <t>Share</t>
  </si>
  <si>
    <t>Retained</t>
  </si>
  <si>
    <t>Capital</t>
  </si>
  <si>
    <t>Premium</t>
  </si>
  <si>
    <t>Total</t>
  </si>
  <si>
    <t>CASH FLOWS FROM OPERATING ACTIVITIES</t>
  </si>
  <si>
    <t>Income taxes paid</t>
  </si>
  <si>
    <t>CASH FLOWS FROM INVESTING ACTIVITIES</t>
  </si>
  <si>
    <t xml:space="preserve">Proceeds from disposal of plant and equipment </t>
  </si>
  <si>
    <t>CASH FLOWS FROM FINANCING ACTIVITIES</t>
  </si>
  <si>
    <t>Cash and cash equivalent comprise:</t>
  </si>
  <si>
    <r>
      <t xml:space="preserve">Cash and cash </t>
    </r>
    <r>
      <rPr>
        <sz val="10"/>
        <rFont val="Arial"/>
        <family val="2"/>
      </rPr>
      <t>equivalent</t>
    </r>
    <r>
      <rPr>
        <sz val="10"/>
        <rFont val="Arial"/>
        <family val="0"/>
      </rPr>
      <t xml:space="preserve"> at beginning of year</t>
    </r>
  </si>
  <si>
    <r>
      <t xml:space="preserve">Cash and cash </t>
    </r>
    <r>
      <rPr>
        <sz val="10"/>
        <rFont val="Arial"/>
        <family val="2"/>
      </rPr>
      <t>equivalent</t>
    </r>
    <r>
      <rPr>
        <sz val="10"/>
        <rFont val="Arial"/>
        <family val="0"/>
      </rPr>
      <t xml:space="preserve"> at end of year</t>
    </r>
  </si>
  <si>
    <t>INTEREST EXPENSES</t>
  </si>
  <si>
    <t>CUMULATIVE QUARTERS</t>
  </si>
  <si>
    <t>NOTE:</t>
  </si>
  <si>
    <t>Warrant</t>
  </si>
  <si>
    <t xml:space="preserve">Reserve </t>
  </si>
  <si>
    <t xml:space="preserve">  Amount due to associated companies</t>
  </si>
  <si>
    <t xml:space="preserve">  Products development expenditure</t>
  </si>
  <si>
    <t xml:space="preserve">TOTAL ASSETS </t>
  </si>
  <si>
    <t>EQUITY AND LIABILITIES</t>
  </si>
  <si>
    <t>TOTAL EQUITY AND LIABILITIES</t>
  </si>
  <si>
    <t xml:space="preserve">ASSETS </t>
  </si>
  <si>
    <t>Non-Current Assets</t>
  </si>
  <si>
    <t>Current Assets</t>
  </si>
  <si>
    <t>Total Equity</t>
  </si>
  <si>
    <t>Liabilities</t>
  </si>
  <si>
    <t>Non-Current Liabilities</t>
  </si>
  <si>
    <t>Current Liabilities</t>
  </si>
  <si>
    <t>Total Liabilities</t>
  </si>
  <si>
    <t xml:space="preserve">  Share capital</t>
  </si>
  <si>
    <t xml:space="preserve">  Share premium</t>
  </si>
  <si>
    <t xml:space="preserve">  Property, plant and equipment </t>
  </si>
  <si>
    <t xml:space="preserve">Foreign </t>
  </si>
  <si>
    <t>Currency</t>
  </si>
  <si>
    <t>Translation</t>
  </si>
  <si>
    <t xml:space="preserve">Repayments of hire purchase liabilities </t>
  </si>
  <si>
    <t>Payment of share issues expenses</t>
  </si>
  <si>
    <t>Proceeds from disposal of an associated company</t>
  </si>
  <si>
    <t>CONDENSED CONSOLIDATED STATEMENT OF COMPREHENSIVE INCOME</t>
  </si>
  <si>
    <t>CONTINUING OPERATIONS</t>
  </si>
  <si>
    <t>INCOME TAX EXPENSE</t>
  </si>
  <si>
    <t>OTHER COMPREHENSIVE INCOME</t>
  </si>
  <si>
    <t xml:space="preserve">   FOR THE PERIOD</t>
  </si>
  <si>
    <t xml:space="preserve">   OWNERS OF THE PARENT</t>
  </si>
  <si>
    <t xml:space="preserve">   ATTRIBUTABLE TO:</t>
  </si>
  <si>
    <t>COMPANIES</t>
  </si>
  <si>
    <t>CONDENSED CONSOLIDATED STATEMENT OF FINANCIAL POSITION</t>
  </si>
  <si>
    <t xml:space="preserve">  Trade and other receivables</t>
  </si>
  <si>
    <t>(Restated)</t>
  </si>
  <si>
    <t>Equity attributable to owners of the Parent</t>
  </si>
  <si>
    <t>&lt;------------------------------------Attributable to Owners of the Parent---------------------------------------&gt;</t>
  </si>
  <si>
    <t>&lt;--------------------------Non-distributable-----------------------------&gt;</t>
  </si>
  <si>
    <t xml:space="preserve">  Reserve</t>
  </si>
  <si>
    <t>Non-</t>
  </si>
  <si>
    <t xml:space="preserve">Total </t>
  </si>
  <si>
    <t xml:space="preserve">  Non-controlling interest</t>
  </si>
  <si>
    <t xml:space="preserve">  Trade and other payables</t>
  </si>
  <si>
    <t>CONDENSED CONSOLIDATED STATEMENT OF CASH FLOWS</t>
  </si>
  <si>
    <t>Cash receipts from customers</t>
  </si>
  <si>
    <t>Cash payments to suppliers and employees</t>
  </si>
  <si>
    <t>Interest received</t>
  </si>
  <si>
    <t xml:space="preserve">Interest paid </t>
  </si>
  <si>
    <t>Net cash used in operating activities</t>
  </si>
  <si>
    <t xml:space="preserve">Payment of hire purchase interest </t>
  </si>
  <si>
    <t>Cash in hand and at banks</t>
  </si>
  <si>
    <t>Borrowings</t>
  </si>
  <si>
    <t xml:space="preserve">  Borrowings</t>
  </si>
  <si>
    <t>Controlling</t>
  </si>
  <si>
    <t>Interest</t>
  </si>
  <si>
    <t>Equity</t>
  </si>
  <si>
    <t>SHARE OF RESULTS OF ASSOCIATED</t>
  </si>
  <si>
    <t xml:space="preserve">   NON-CONTROLLING INTEREST</t>
  </si>
  <si>
    <t xml:space="preserve">  Fixed deposits with licenced banks </t>
  </si>
  <si>
    <t xml:space="preserve">  Cash and bank balances</t>
  </si>
  <si>
    <t xml:space="preserve">Purchase of property, plant and equipment </t>
  </si>
  <si>
    <t>Repayments to bankers acceptance</t>
  </si>
  <si>
    <t>Profits/</t>
  </si>
  <si>
    <t>(Accumulated</t>
  </si>
  <si>
    <t>Issue of shares</t>
  </si>
  <si>
    <t>Share issue expenses</t>
  </si>
  <si>
    <t>Losses)</t>
  </si>
  <si>
    <t xml:space="preserve">  Tax recoverable</t>
  </si>
  <si>
    <t>Income taxes refund</t>
  </si>
  <si>
    <t>Cash used in operations</t>
  </si>
  <si>
    <t>Fixed deposits with licenced banks (unpledged)</t>
  </si>
  <si>
    <t>LOSS FROM OPERATIONS</t>
  </si>
  <si>
    <t>LOSS BEFORE TAX</t>
  </si>
  <si>
    <t>LOSS FOR THE PERIOD</t>
  </si>
  <si>
    <t>TOTAL COMPREHENSIVE LOSS</t>
  </si>
  <si>
    <t>LOSS FOR THE PERIOD ATTRIBUTABLE TO:</t>
  </si>
  <si>
    <t>Loss Per Ordinary Share</t>
  </si>
  <si>
    <t>Proceeds from issue of shares</t>
  </si>
  <si>
    <t xml:space="preserve">  Short term deposits</t>
  </si>
  <si>
    <t>Short term deposits</t>
  </si>
  <si>
    <t>Uplift of fixed deposits pledged</t>
  </si>
  <si>
    <t xml:space="preserve">  Investment in a associated company</t>
  </si>
  <si>
    <t>Net cash generated from financing activities</t>
  </si>
  <si>
    <t>Net increase in cash and cash equivalent</t>
  </si>
  <si>
    <t>Net cash used in investing activities</t>
  </si>
  <si>
    <t>Hire purchase financing obtained</t>
  </si>
  <si>
    <t>Fixed deposits pledged</t>
  </si>
  <si>
    <t>Repayment to bills payables</t>
  </si>
  <si>
    <t>UNAUDITED</t>
  </si>
  <si>
    <t>QUARTER</t>
  </si>
  <si>
    <t xml:space="preserve">COMPARATIVE </t>
  </si>
  <si>
    <t>CURRENT QUARTER</t>
  </si>
  <si>
    <t>ENDED</t>
  </si>
  <si>
    <t>CUMULATIVE</t>
  </si>
  <si>
    <t xml:space="preserve">PRECEDING YEAR </t>
  </si>
  <si>
    <t>AUDITED</t>
  </si>
  <si>
    <t>Balance at 1 January 2012</t>
  </si>
  <si>
    <t>COMPARATIVE</t>
  </si>
  <si>
    <t>Expenses incurred for share issue</t>
  </si>
  <si>
    <t>- Dilutive (sen)</t>
  </si>
  <si>
    <t>#</t>
  </si>
  <si>
    <t>Property, plant &amp; equipment written off</t>
  </si>
  <si>
    <t>Total comprehensive loss for the year</t>
  </si>
  <si>
    <t>Proceeds from disposal of Property, plant &amp; equipment</t>
  </si>
  <si>
    <t>B6</t>
  </si>
  <si>
    <t xml:space="preserve">  Provision for taxation</t>
  </si>
  <si>
    <t>Balance at 1 January 2013</t>
  </si>
  <si>
    <t xml:space="preserve">The Unaudited Condensed Consolidated Statement of Changes In Equity should be read in conjunction with the Annual Audited Financial Statements for the financial year ended 31 December 2012 and the accompanying explanatory notes to this Interim Financial Statements. </t>
  </si>
  <si>
    <t xml:space="preserve">1.  The Unaudited Condensed Consolidated Statement of Financial Position should be read in conjunction with the Annual Audited Financial Statements for financial year ended 31 December 2012 and the accompanying explanatory notes to this Interim Financial Statements. </t>
  </si>
  <si>
    <t>Proeeds/ (repayment) from term loan</t>
  </si>
  <si>
    <t>price of the warrants is higher than the fair value of the Company's shares.</t>
  </si>
  <si>
    <t xml:space="preserve"># The fully dilutive loss per share of the Group  for the current financial period is  not presented as the warrants would be anti-dilutive as the exercise </t>
  </si>
  <si>
    <t xml:space="preserve">UNAUDITED </t>
  </si>
  <si>
    <t>31/12/2012</t>
  </si>
  <si>
    <t>FOR THE SECOND QUARTER ENDED 30 JUNE 2013</t>
  </si>
  <si>
    <t>30/06/2012</t>
  </si>
  <si>
    <t>30/06/2013</t>
  </si>
  <si>
    <t>AS AT 30 JUNE 2013</t>
  </si>
  <si>
    <t xml:space="preserve">The Unaudited Condensed Consolidated Statement of Comprehensive Income should be read in conjunction with the Annual Audited Financial Statements forended 31 December 2012 and the accompanying explanatory notes to this Interim Financial Statements. </t>
  </si>
  <si>
    <t>Balance at 30 June 2013</t>
  </si>
  <si>
    <t>Balance at 30 June 2012</t>
  </si>
  <si>
    <t>31/06/2012</t>
  </si>
  <si>
    <t xml:space="preserve">The Unaudited Condensed Consolidated Statement of Cash Flows should be read in conjunction with the Annual Audited Financial Statements for the financial period ended 31 December 2012  and the accompanying explanatory notes to this Interim Financial Statements. </t>
  </si>
  <si>
    <t>2.  Net assets per share is derived based on Focus Dynamics Technologies Berhad's consolidated net assets of RM19,997,056 (FYE 31/12/12-RM22,120,344) over the issued number of ordinary shares of 320,683,100 (FYE 31/12/12 - 320,683,100) of RM0.10 each.</t>
  </si>
  <si>
    <t>Acquisition of subsidiary company</t>
  </si>
  <si>
    <t xml:space="preserve">Bank overdraft </t>
  </si>
  <si>
    <t xml:space="preserve">Deferred tax liabilities </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</si>
</sst>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00_);_(* \(#,##0.000\);_(* &quot;-&quot;??_);_(@_)"/>
    <numFmt numFmtId="187" formatCode="_(* #,##0.0_);_(* \(#,##0.0\);_(* &quot;-&quot;??_);_(@_)"/>
    <numFmt numFmtId="188" formatCode="_(* #,##0_);_(* \(#,##0\);_(* &quot;-&quot;??_);_(@_)"/>
    <numFmt numFmtId="189" formatCode="0_);\(0\)"/>
    <numFmt numFmtId="190" formatCode="0_);[Red]\(0\)"/>
    <numFmt numFmtId="191" formatCode="0.0000"/>
    <numFmt numFmtId="192" formatCode="0.00000"/>
    <numFmt numFmtId="193" formatCode="0.000"/>
    <numFmt numFmtId="194" formatCode="0.0"/>
    <numFmt numFmtId="195" formatCode="0.000000"/>
    <numFmt numFmtId="196" formatCode="0.0000000"/>
    <numFmt numFmtId="197" formatCode="0.000000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quot;£&quot;* #,##0.00_);_(&quot;£&quot;* \(#,##0.00\);_(&quot;£&quot;* &quot;-&quot;??_);_(@_)"/>
    <numFmt numFmtId="204" formatCode="0.0%"/>
    <numFmt numFmtId="205" formatCode="_(* #,##0.0_);_(* \(#,##0.0\);_(* &quot;-&quot;?_);_(@_)"/>
    <numFmt numFmtId="206" formatCode="#,##0.0_);\(#,##0.0\)"/>
    <numFmt numFmtId="207" formatCode="0.00_)"/>
    <numFmt numFmtId="208" formatCode="_-&quot;$&quot;* #,##0_-;\-&quot;$&quot;* #,##0_-;_-&quot;$&quot;* &quot;-&quot;_-;_-@_-"/>
    <numFmt numFmtId="209" formatCode="_-&quot;$&quot;* #,##0.00_-;\-&quot;$&quot;* #,##0.00_-;_-&quot;$&quot;* &quot;-&quot;??_-;_-@_-"/>
    <numFmt numFmtId="210" formatCode="_(* #,##0.0_);_(* \(#,##0.0\);_(* &quot;-&quot;_);_(@_)"/>
    <numFmt numFmtId="211" formatCode="_(* #,##0.00_);_(* \(#,##0.00\);_(* &quot;-&quot;_);_(@_)"/>
    <numFmt numFmtId="212" formatCode="_(* #,##0.000_);_(* \(#,##0.000\);_(* &quot;-&quot;_);_(@_)"/>
    <numFmt numFmtId="213" formatCode="_(* #,##0.0000_);_(* \(#,##0.0000\);_(* &quot;-&quot;_);_(@_)"/>
    <numFmt numFmtId="214" formatCode="0.00_);\(0.00\)"/>
    <numFmt numFmtId="215" formatCode="0.0_);\(0.0\)"/>
    <numFmt numFmtId="216" formatCode="#.00"/>
    <numFmt numFmtId="217" formatCode="&quot;Yes&quot;;&quot;Yes&quot;;&quot;No&quot;"/>
    <numFmt numFmtId="218" formatCode="&quot;True&quot;;&quot;True&quot;;&quot;False&quot;"/>
    <numFmt numFmtId="219" formatCode="&quot;On&quot;;&quot;On&quot;;&quot;Off&quot;"/>
    <numFmt numFmtId="220" formatCode="[$€-2]\ #,##0.00_);[Red]\([$€-2]\ #,##0.00\)"/>
  </numFmts>
  <fonts count="55">
    <font>
      <sz val="10"/>
      <name val="Arial"/>
      <family val="0"/>
    </font>
    <font>
      <sz val="12"/>
      <name val="Times New Roman"/>
      <family val="1"/>
    </font>
    <font>
      <b/>
      <sz val="10"/>
      <name val="MS Sans Serif"/>
      <family val="2"/>
    </font>
    <font>
      <sz val="10"/>
      <name val="MS Sans Serif"/>
      <family val="2"/>
    </font>
    <font>
      <u val="single"/>
      <sz val="10"/>
      <color indexed="36"/>
      <name val="Arial"/>
      <family val="2"/>
    </font>
    <font>
      <sz val="8"/>
      <name val="Arial"/>
      <family val="2"/>
    </font>
    <font>
      <u val="single"/>
      <sz val="10"/>
      <color indexed="12"/>
      <name val="Arial"/>
      <family val="2"/>
    </font>
    <font>
      <sz val="10"/>
      <name val="Times New Roman"/>
      <family val="1"/>
    </font>
    <font>
      <b/>
      <i/>
      <sz val="16"/>
      <name val="Helv"/>
      <family val="0"/>
    </font>
    <font>
      <i/>
      <sz val="10"/>
      <name val="MS Sans Serif"/>
      <family val="2"/>
    </font>
    <font>
      <b/>
      <sz val="10"/>
      <name val="Arial"/>
      <family val="2"/>
    </font>
    <font>
      <sz val="10"/>
      <color indexed="8"/>
      <name val="Arial"/>
      <family val="2"/>
    </font>
    <font>
      <i/>
      <sz val="10"/>
      <name val="Arial"/>
      <family val="2"/>
    </font>
    <font>
      <b/>
      <u val="single"/>
      <sz val="10"/>
      <name val="Arial"/>
      <family val="2"/>
    </font>
    <font>
      <sz val="10"/>
      <color indexed="10"/>
      <name val="Arial"/>
      <family val="2"/>
    </font>
    <font>
      <b/>
      <sz val="10"/>
      <name val="Times New Roman"/>
      <family val="1"/>
    </font>
    <font>
      <sz val="12"/>
      <color indexed="8"/>
      <name val="Courier"/>
      <family val="3"/>
    </font>
    <font>
      <b/>
      <sz val="18"/>
      <color indexed="8"/>
      <name val="Courier"/>
      <family val="3"/>
    </font>
    <font>
      <b/>
      <sz val="12"/>
      <color indexed="8"/>
      <name val="Courier"/>
      <family val="3"/>
    </font>
    <font>
      <sz val="10"/>
      <name val="CG Omega"/>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59">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3" fillId="0" borderId="0">
      <alignment/>
      <protection/>
    </xf>
    <xf numFmtId="0" fontId="43" fillId="0" borderId="0" applyNumberFormat="0" applyFill="0" applyBorder="0" applyAlignment="0" applyProtection="0"/>
    <xf numFmtId="216" fontId="16" fillId="0" borderId="0">
      <alignment/>
      <protection locked="0"/>
    </xf>
    <xf numFmtId="0" fontId="4" fillId="0" borderId="0" applyNumberFormat="0" applyFill="0" applyBorder="0" applyAlignment="0" applyProtection="0"/>
    <xf numFmtId="0" fontId="44" fillId="28" borderId="0" applyNumberFormat="0" applyBorder="0" applyAlignment="0" applyProtection="0"/>
    <xf numFmtId="38" fontId="5"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7" fillId="0" borderId="0">
      <alignment/>
      <protection locked="0"/>
    </xf>
    <xf numFmtId="0" fontId="17" fillId="0" borderId="0">
      <alignment/>
      <protection locked="0"/>
    </xf>
    <xf numFmtId="0" fontId="17" fillId="0" borderId="0">
      <alignment/>
      <protection locked="0"/>
    </xf>
    <xf numFmtId="0" fontId="18" fillId="0" borderId="0">
      <alignment/>
      <protection locked="0"/>
    </xf>
    <xf numFmtId="0" fontId="6" fillId="0" borderId="0" applyNumberFormat="0" applyFill="0" applyBorder="0" applyAlignment="0" applyProtection="0"/>
    <xf numFmtId="0" fontId="48" fillId="30" borderId="1" applyNumberFormat="0" applyAlignment="0" applyProtection="0"/>
    <xf numFmtId="10" fontId="5" fillId="31" borderId="6" applyNumberFormat="0" applyBorder="0" applyAlignment="0" applyProtection="0"/>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49" fillId="0" borderId="7" applyNumberFormat="0" applyFill="0" applyAlignment="0" applyProtection="0"/>
    <xf numFmtId="0" fontId="50" fillId="32" borderId="0" applyNumberFormat="0" applyBorder="0" applyAlignment="0" applyProtection="0"/>
    <xf numFmtId="0" fontId="7" fillId="0" borderId="0">
      <alignment/>
      <protection/>
    </xf>
    <xf numFmtId="207"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8" applyNumberFormat="0" applyFont="0" applyAlignment="0" applyProtection="0"/>
    <xf numFmtId="0" fontId="51" fillId="26"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175" fontId="0" fillId="0" borderId="0" applyFont="0" applyFill="0" applyBorder="0" applyAlignment="0" applyProtection="0"/>
    <xf numFmtId="177" fontId="0"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0" fontId="54" fillId="0" borderId="0" applyNumberFormat="0" applyFill="0" applyBorder="0" applyAlignment="0" applyProtection="0"/>
  </cellStyleXfs>
  <cellXfs count="203">
    <xf numFmtId="0" fontId="0" fillId="0" borderId="0" xfId="0" applyAlignment="1">
      <alignment/>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horizontal="center"/>
    </xf>
    <xf numFmtId="0" fontId="10" fillId="0" borderId="0" xfId="0" applyFont="1" applyAlignment="1">
      <alignment horizontal="center"/>
    </xf>
    <xf numFmtId="0" fontId="10" fillId="0" borderId="0" xfId="0" applyFont="1" applyBorder="1" applyAlignment="1">
      <alignment horizontal="center"/>
    </xf>
    <xf numFmtId="41" fontId="0" fillId="0" borderId="0" xfId="0" applyNumberFormat="1" applyAlignment="1">
      <alignment/>
    </xf>
    <xf numFmtId="41" fontId="0" fillId="0" borderId="0" xfId="0" applyNumberFormat="1" applyBorder="1" applyAlignment="1">
      <alignment/>
    </xf>
    <xf numFmtId="188" fontId="0" fillId="0" borderId="0" xfId="43" applyNumberForma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left" indent="1"/>
    </xf>
    <xf numFmtId="41" fontId="0" fillId="0" borderId="0" xfId="0" applyNumberFormat="1" applyFill="1" applyAlignment="1">
      <alignment/>
    </xf>
    <xf numFmtId="43" fontId="0" fillId="0" borderId="0" xfId="43" applyAlignment="1">
      <alignment/>
    </xf>
    <xf numFmtId="213" fontId="0" fillId="0" borderId="0" xfId="0" applyNumberFormat="1" applyBorder="1" applyAlignment="1">
      <alignment/>
    </xf>
    <xf numFmtId="0" fontId="12" fillId="0" borderId="0" xfId="0" applyFont="1" applyAlignment="1">
      <alignment/>
    </xf>
    <xf numFmtId="41" fontId="12" fillId="0" borderId="0" xfId="0" applyNumberFormat="1" applyFont="1" applyAlignment="1">
      <alignment/>
    </xf>
    <xf numFmtId="10" fontId="0" fillId="0" borderId="0" xfId="174" applyNumberFormat="1" applyAlignment="1">
      <alignment/>
    </xf>
    <xf numFmtId="49" fontId="10" fillId="0" borderId="0" xfId="0" applyNumberFormat="1" applyFont="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0" borderId="0" xfId="0" applyAlignment="1">
      <alignment horizontal="left"/>
    </xf>
    <xf numFmtId="41" fontId="0" fillId="0" borderId="11" xfId="0" applyNumberFormat="1" applyBorder="1" applyAlignment="1">
      <alignment/>
    </xf>
    <xf numFmtId="41" fontId="0" fillId="0" borderId="0" xfId="0" applyNumberFormat="1" applyFont="1" applyAlignment="1">
      <alignment/>
    </xf>
    <xf numFmtId="41" fontId="0" fillId="0" borderId="0" xfId="0" applyNumberFormat="1" applyFont="1" applyFill="1" applyAlignment="1">
      <alignment/>
    </xf>
    <xf numFmtId="43" fontId="0" fillId="0" borderId="0" xfId="43" applyFont="1" applyAlignment="1">
      <alignment/>
    </xf>
    <xf numFmtId="41" fontId="0" fillId="0" borderId="11" xfId="0" applyNumberFormat="1" applyFont="1" applyFill="1" applyBorder="1" applyAlignment="1">
      <alignment/>
    </xf>
    <xf numFmtId="41" fontId="0" fillId="0" borderId="0" xfId="0" applyNumberFormat="1" applyFill="1" applyBorder="1" applyAlignment="1">
      <alignment/>
    </xf>
    <xf numFmtId="43" fontId="0" fillId="0" borderId="0" xfId="43" applyFill="1" applyAlignment="1">
      <alignment/>
    </xf>
    <xf numFmtId="0" fontId="12" fillId="0" borderId="0" xfId="0" applyFont="1" applyAlignment="1">
      <alignment/>
    </xf>
    <xf numFmtId="0" fontId="12" fillId="0" borderId="0" xfId="0" applyFont="1" applyAlignment="1" quotePrefix="1">
      <alignment/>
    </xf>
    <xf numFmtId="0" fontId="12" fillId="0" borderId="0" xfId="0" applyFont="1" applyAlignment="1">
      <alignment horizontal="center"/>
    </xf>
    <xf numFmtId="0" fontId="0" fillId="0" borderId="0" xfId="0" applyFont="1" applyAlignment="1">
      <alignment horizontal="center"/>
    </xf>
    <xf numFmtId="0" fontId="0" fillId="0" borderId="12" xfId="0" applyFont="1" applyBorder="1" applyAlignment="1">
      <alignment horizontal="center"/>
    </xf>
    <xf numFmtId="188" fontId="0" fillId="0" borderId="0" xfId="43" applyNumberFormat="1" applyFont="1" applyAlignment="1">
      <alignment/>
    </xf>
    <xf numFmtId="188" fontId="0" fillId="0" borderId="0" xfId="43" applyNumberFormat="1" applyFont="1" applyBorder="1" applyAlignment="1">
      <alignment/>
    </xf>
    <xf numFmtId="43" fontId="0" fillId="0" borderId="0" xfId="43" applyFont="1" applyFill="1" applyAlignment="1">
      <alignment/>
    </xf>
    <xf numFmtId="0" fontId="0" fillId="0" borderId="0" xfId="0" applyFont="1" applyBorder="1" applyAlignment="1">
      <alignment/>
    </xf>
    <xf numFmtId="0" fontId="10" fillId="0" borderId="0" xfId="0" applyFont="1" applyFill="1" applyAlignment="1">
      <alignment/>
    </xf>
    <xf numFmtId="37" fontId="0" fillId="0" borderId="0" xfId="0" applyNumberFormat="1" applyFill="1" applyAlignment="1">
      <alignment/>
    </xf>
    <xf numFmtId="188" fontId="0" fillId="0" borderId="0" xfId="43" applyNumberFormat="1" applyFont="1" applyFill="1" applyAlignment="1">
      <alignment/>
    </xf>
    <xf numFmtId="188" fontId="0" fillId="0" borderId="0" xfId="43" applyNumberFormat="1" applyFont="1" applyAlignment="1">
      <alignment/>
    </xf>
    <xf numFmtId="188" fontId="0" fillId="0" borderId="0" xfId="43" applyNumberFormat="1" applyFont="1" applyFill="1" applyAlignment="1">
      <alignment/>
    </xf>
    <xf numFmtId="188" fontId="0" fillId="0" borderId="13" xfId="43" applyNumberFormat="1" applyFont="1" applyBorder="1" applyAlignment="1">
      <alignment/>
    </xf>
    <xf numFmtId="188" fontId="0" fillId="0" borderId="0" xfId="43" applyNumberFormat="1" applyFont="1" applyFill="1" applyAlignment="1">
      <alignment/>
    </xf>
    <xf numFmtId="0" fontId="13" fillId="0" borderId="0" xfId="0" applyFont="1" applyAlignment="1">
      <alignment/>
    </xf>
    <xf numFmtId="0" fontId="12" fillId="0" borderId="0" xfId="0" applyFont="1" applyAlignment="1">
      <alignment horizontal="left"/>
    </xf>
    <xf numFmtId="188" fontId="0" fillId="0" borderId="0" xfId="43" applyNumberFormat="1" applyFont="1" applyFill="1" applyBorder="1" applyAlignment="1">
      <alignment/>
    </xf>
    <xf numFmtId="41" fontId="0" fillId="0" borderId="11" xfId="0" applyNumberFormat="1" applyFont="1" applyFill="1" applyBorder="1" applyAlignment="1">
      <alignment/>
    </xf>
    <xf numFmtId="41" fontId="0" fillId="0" borderId="14" xfId="0" applyNumberFormat="1" applyFont="1" applyFill="1" applyBorder="1" applyAlignment="1">
      <alignment/>
    </xf>
    <xf numFmtId="41" fontId="0" fillId="0" borderId="0" xfId="0" applyNumberFormat="1" applyFont="1" applyFill="1" applyBorder="1" applyAlignment="1">
      <alignment/>
    </xf>
    <xf numFmtId="0" fontId="0" fillId="0" borderId="0" xfId="0" applyFont="1" applyFill="1" applyAlignment="1">
      <alignment horizontal="center" wrapText="1"/>
    </xf>
    <xf numFmtId="188" fontId="0" fillId="0" borderId="12" xfId="43" applyNumberFormat="1" applyFont="1" applyBorder="1" applyAlignment="1">
      <alignment horizontal="center"/>
    </xf>
    <xf numFmtId="43" fontId="0" fillId="0" borderId="0" xfId="43" applyFont="1" applyFill="1" applyAlignment="1" quotePrefix="1">
      <alignment/>
    </xf>
    <xf numFmtId="188" fontId="0" fillId="0" borderId="14" xfId="43" applyNumberFormat="1" applyFont="1" applyBorder="1" applyAlignment="1">
      <alignment/>
    </xf>
    <xf numFmtId="0" fontId="14" fillId="0" borderId="0" xfId="0" applyFont="1" applyFill="1" applyAlignment="1">
      <alignment/>
    </xf>
    <xf numFmtId="10" fontId="0" fillId="0" borderId="0" xfId="174" applyNumberFormat="1" applyFont="1" applyAlignment="1">
      <alignment/>
    </xf>
    <xf numFmtId="43" fontId="0" fillId="0" borderId="0" xfId="43" applyFont="1" applyAlignment="1">
      <alignment/>
    </xf>
    <xf numFmtId="41" fontId="0" fillId="0" borderId="15" xfId="0" applyNumberFormat="1" applyBorder="1" applyAlignment="1">
      <alignment/>
    </xf>
    <xf numFmtId="41" fontId="0" fillId="0" borderId="15" xfId="0" applyNumberFormat="1" applyFont="1" applyFill="1" applyBorder="1" applyAlignment="1">
      <alignment/>
    </xf>
    <xf numFmtId="188" fontId="0" fillId="0" borderId="0" xfId="0" applyNumberFormat="1" applyFill="1" applyAlignment="1">
      <alignment/>
    </xf>
    <xf numFmtId="41" fontId="0" fillId="0" borderId="16" xfId="0" applyNumberFormat="1" applyFill="1" applyBorder="1" applyAlignment="1">
      <alignment/>
    </xf>
    <xf numFmtId="188" fontId="0" fillId="0" borderId="13" xfId="43" applyNumberFormat="1" applyFont="1" applyFill="1" applyBorder="1" applyAlignment="1">
      <alignment/>
    </xf>
    <xf numFmtId="49" fontId="0" fillId="0" borderId="0" xfId="0" applyNumberFormat="1" applyFill="1" applyAlignment="1">
      <alignment/>
    </xf>
    <xf numFmtId="0" fontId="0" fillId="0" borderId="0" xfId="0" applyFill="1" applyAlignment="1">
      <alignment horizontal="center"/>
    </xf>
    <xf numFmtId="188" fontId="0" fillId="0" borderId="0" xfId="43" applyNumberFormat="1" applyFont="1" applyBorder="1" applyAlignment="1">
      <alignment/>
    </xf>
    <xf numFmtId="0" fontId="10" fillId="0" borderId="0" xfId="0" applyFont="1" applyBorder="1" applyAlignment="1">
      <alignment/>
    </xf>
    <xf numFmtId="49" fontId="0" fillId="0" borderId="0" xfId="0" applyNumberFormat="1" applyBorder="1" applyAlignment="1">
      <alignment horizontal="center"/>
    </xf>
    <xf numFmtId="49" fontId="0" fillId="0" borderId="12" xfId="0" applyNumberFormat="1" applyFont="1" applyBorder="1" applyAlignment="1">
      <alignment horizontal="center"/>
    </xf>
    <xf numFmtId="0" fontId="0" fillId="0" borderId="0" xfId="0" applyFont="1" applyBorder="1" applyAlignment="1">
      <alignment horizontal="center"/>
    </xf>
    <xf numFmtId="0" fontId="0" fillId="0" borderId="12" xfId="0" applyFont="1" applyFill="1" applyBorder="1" applyAlignment="1">
      <alignment horizontal="center"/>
    </xf>
    <xf numFmtId="0" fontId="0" fillId="0" borderId="14" xfId="0" applyFont="1" applyBorder="1" applyAlignment="1">
      <alignment/>
    </xf>
    <xf numFmtId="188" fontId="0" fillId="0" borderId="13" xfId="0" applyNumberFormat="1" applyFont="1" applyBorder="1" applyAlignment="1">
      <alignment/>
    </xf>
    <xf numFmtId="188" fontId="0" fillId="0" borderId="0" xfId="0" applyNumberFormat="1" applyFont="1" applyAlignment="1">
      <alignment/>
    </xf>
    <xf numFmtId="188" fontId="0" fillId="0" borderId="0" xfId="0" applyNumberFormat="1" applyAlignment="1">
      <alignment/>
    </xf>
    <xf numFmtId="43" fontId="10" fillId="0" borderId="0" xfId="65" applyFont="1" applyAlignment="1">
      <alignment/>
    </xf>
    <xf numFmtId="188" fontId="0" fillId="0" borderId="0" xfId="65" applyNumberFormat="1" applyAlignment="1">
      <alignment/>
    </xf>
    <xf numFmtId="43" fontId="0" fillId="0" borderId="0" xfId="65" applyFont="1" applyFill="1" applyAlignment="1">
      <alignment/>
    </xf>
    <xf numFmtId="43" fontId="0" fillId="0" borderId="0" xfId="65" applyFont="1" applyAlignment="1">
      <alignment horizontal="left"/>
    </xf>
    <xf numFmtId="188" fontId="0" fillId="0" borderId="0" xfId="65" applyNumberFormat="1" applyFont="1" applyAlignment="1">
      <alignment/>
    </xf>
    <xf numFmtId="188" fontId="0" fillId="0" borderId="0" xfId="65" applyNumberFormat="1" applyFont="1" applyFill="1" applyAlignment="1">
      <alignment/>
    </xf>
    <xf numFmtId="188" fontId="0" fillId="0" borderId="14" xfId="65" applyNumberFormat="1" applyFont="1" applyFill="1" applyBorder="1" applyAlignment="1">
      <alignment/>
    </xf>
    <xf numFmtId="188" fontId="0" fillId="0" borderId="14" xfId="65" applyNumberFormat="1" applyFont="1" applyFill="1" applyBorder="1" applyAlignment="1">
      <alignment/>
    </xf>
    <xf numFmtId="188" fontId="0" fillId="0" borderId="0" xfId="65" applyNumberFormat="1" applyFont="1" applyFill="1" applyAlignment="1">
      <alignment/>
    </xf>
    <xf numFmtId="188" fontId="0" fillId="0" borderId="0" xfId="65" applyNumberFormat="1" applyFill="1" applyAlignment="1">
      <alignment/>
    </xf>
    <xf numFmtId="188" fontId="0" fillId="0" borderId="11" xfId="65" applyNumberFormat="1" applyFont="1" applyFill="1" applyBorder="1" applyAlignment="1">
      <alignment/>
    </xf>
    <xf numFmtId="188" fontId="0" fillId="0" borderId="11" xfId="65" applyNumberFormat="1" applyFill="1" applyBorder="1" applyAlignment="1">
      <alignment/>
    </xf>
    <xf numFmtId="188" fontId="11" fillId="0" borderId="0" xfId="65" applyNumberFormat="1" applyFont="1" applyFill="1" applyAlignment="1">
      <alignment/>
    </xf>
    <xf numFmtId="188" fontId="0" fillId="0" borderId="13" xfId="65" applyNumberFormat="1" applyFont="1" applyFill="1" applyBorder="1" applyAlignment="1">
      <alignment/>
    </xf>
    <xf numFmtId="188" fontId="0" fillId="0" borderId="13" xfId="65" applyNumberFormat="1" applyFill="1" applyBorder="1" applyAlignment="1">
      <alignment/>
    </xf>
    <xf numFmtId="188" fontId="0" fillId="0" borderId="0" xfId="65" applyNumberFormat="1" applyAlignment="1">
      <alignment horizontal="right"/>
    </xf>
    <xf numFmtId="0" fontId="0" fillId="0" borderId="0" xfId="0" applyFont="1" applyAlignment="1">
      <alignment/>
    </xf>
    <xf numFmtId="43" fontId="0" fillId="0" borderId="0" xfId="65" applyAlignment="1">
      <alignment/>
    </xf>
    <xf numFmtId="43" fontId="0" fillId="0" borderId="0" xfId="65" applyFont="1" applyAlignment="1">
      <alignment/>
    </xf>
    <xf numFmtId="211" fontId="0" fillId="0" borderId="0" xfId="0" applyNumberFormat="1" applyBorder="1" applyAlignment="1">
      <alignment/>
    </xf>
    <xf numFmtId="188" fontId="0" fillId="0" borderId="13" xfId="43" applyNumberFormat="1" applyFont="1" applyFill="1" applyBorder="1" applyAlignment="1">
      <alignment/>
    </xf>
    <xf numFmtId="188" fontId="0" fillId="0" borderId="0" xfId="43" applyNumberFormat="1" applyFill="1" applyBorder="1" applyAlignment="1">
      <alignment/>
    </xf>
    <xf numFmtId="188" fontId="0" fillId="0" borderId="0" xfId="43" applyNumberFormat="1" applyFont="1" applyFill="1" applyBorder="1" applyAlignment="1">
      <alignment/>
    </xf>
    <xf numFmtId="188" fontId="0" fillId="0" borderId="0" xfId="43" applyNumberFormat="1" applyFont="1" applyFill="1" applyBorder="1" applyAlignment="1">
      <alignment/>
    </xf>
    <xf numFmtId="0" fontId="0" fillId="0" borderId="0" xfId="0" applyFont="1" applyFill="1" applyBorder="1" applyAlignment="1">
      <alignment/>
    </xf>
    <xf numFmtId="188" fontId="0" fillId="0" borderId="0" xfId="0" applyNumberFormat="1" applyFont="1" applyFill="1" applyAlignment="1">
      <alignment/>
    </xf>
    <xf numFmtId="43" fontId="0" fillId="0" borderId="0" xfId="43" applyFont="1" applyFill="1" applyBorder="1" applyAlignment="1">
      <alignment/>
    </xf>
    <xf numFmtId="49" fontId="10" fillId="0" borderId="0" xfId="0" applyNumberFormat="1" applyFont="1" applyBorder="1" applyAlignment="1" quotePrefix="1">
      <alignment horizontal="center"/>
    </xf>
    <xf numFmtId="188" fontId="0" fillId="0" borderId="0" xfId="65" applyNumberFormat="1" applyFont="1" applyFill="1" applyBorder="1" applyAlignment="1">
      <alignment/>
    </xf>
    <xf numFmtId="188" fontId="0" fillId="0" borderId="0" xfId="65" applyNumberFormat="1" applyFont="1" applyFill="1" applyBorder="1" applyAlignment="1">
      <alignment/>
    </xf>
    <xf numFmtId="188" fontId="0" fillId="0" borderId="13" xfId="65" applyNumberFormat="1" applyFont="1" applyFill="1" applyBorder="1" applyAlignment="1">
      <alignment horizontal="right"/>
    </xf>
    <xf numFmtId="0" fontId="12" fillId="0" borderId="0" xfId="0" applyFont="1" applyAlignment="1">
      <alignment wrapText="1"/>
    </xf>
    <xf numFmtId="43" fontId="0" fillId="0" borderId="0" xfId="0" applyNumberFormat="1" applyAlignment="1">
      <alignment/>
    </xf>
    <xf numFmtId="0" fontId="15" fillId="0" borderId="0" xfId="0" applyFont="1" applyAlignment="1">
      <alignment/>
    </xf>
    <xf numFmtId="188" fontId="7" fillId="0" borderId="0" xfId="43" applyNumberFormat="1" applyFont="1" applyBorder="1" applyAlignment="1">
      <alignment/>
    </xf>
    <xf numFmtId="188" fontId="7" fillId="0" borderId="0" xfId="43" applyNumberFormat="1" applyFont="1" applyAlignment="1">
      <alignment/>
    </xf>
    <xf numFmtId="188" fontId="7" fillId="0" borderId="0" xfId="97" applyNumberFormat="1" applyFont="1" applyFill="1" applyBorder="1" applyAlignment="1">
      <alignment/>
    </xf>
    <xf numFmtId="41" fontId="0" fillId="0" borderId="11" xfId="0" applyNumberFormat="1" applyFont="1" applyBorder="1" applyAlignment="1">
      <alignment/>
    </xf>
    <xf numFmtId="188" fontId="0" fillId="0" borderId="0" xfId="87" applyNumberFormat="1" applyFont="1" applyFill="1" applyBorder="1" applyAlignment="1">
      <alignment/>
    </xf>
    <xf numFmtId="188" fontId="0" fillId="0" borderId="0" xfId="91" applyNumberFormat="1" applyFont="1" applyFill="1" applyBorder="1" applyAlignment="1">
      <alignment/>
    </xf>
    <xf numFmtId="188" fontId="0" fillId="0" borderId="0" xfId="93" applyNumberFormat="1" applyFont="1" applyFill="1" applyBorder="1" applyAlignment="1">
      <alignment/>
    </xf>
    <xf numFmtId="188" fontId="0" fillId="0" borderId="0" xfId="89" applyNumberFormat="1" applyFont="1" applyFill="1" applyBorder="1" applyAlignment="1">
      <alignment/>
    </xf>
    <xf numFmtId="188" fontId="0" fillId="0" borderId="0" xfId="95" applyNumberFormat="1" applyFont="1" applyFill="1" applyBorder="1" applyAlignment="1">
      <alignment/>
    </xf>
    <xf numFmtId="188" fontId="0" fillId="0" borderId="0" xfId="47" applyNumberFormat="1" applyFont="1" applyFill="1" applyBorder="1" applyAlignment="1">
      <alignment/>
    </xf>
    <xf numFmtId="188" fontId="0" fillId="0" borderId="0" xfId="49" applyNumberFormat="1" applyFont="1" applyFill="1" applyBorder="1" applyAlignment="1">
      <alignment/>
    </xf>
    <xf numFmtId="188" fontId="0" fillId="0" borderId="0" xfId="51" applyNumberFormat="1" applyFont="1" applyFill="1" applyBorder="1" applyAlignment="1">
      <alignment/>
    </xf>
    <xf numFmtId="188" fontId="7" fillId="0" borderId="0" xfId="53" applyNumberFormat="1" applyFont="1" applyFill="1" applyBorder="1" applyAlignment="1">
      <alignment/>
    </xf>
    <xf numFmtId="188" fontId="7" fillId="0" borderId="0" xfId="55" applyNumberFormat="1" applyFont="1" applyFill="1" applyBorder="1" applyAlignment="1">
      <alignment/>
    </xf>
    <xf numFmtId="188" fontId="0" fillId="0" borderId="0" xfId="57" applyNumberFormat="1" applyFont="1" applyFill="1" applyBorder="1" applyAlignment="1">
      <alignment/>
    </xf>
    <xf numFmtId="188" fontId="0" fillId="0" borderId="0" xfId="59" applyNumberFormat="1" applyFont="1" applyFill="1" applyBorder="1" applyAlignment="1">
      <alignment/>
    </xf>
    <xf numFmtId="188" fontId="0" fillId="0" borderId="0" xfId="61" applyNumberFormat="1" applyFont="1" applyFill="1" applyBorder="1" applyAlignment="1">
      <alignment/>
    </xf>
    <xf numFmtId="188" fontId="0" fillId="0" borderId="0" xfId="63" applyNumberFormat="1" applyFont="1" applyFill="1" applyBorder="1" applyAlignment="1">
      <alignment/>
    </xf>
    <xf numFmtId="49" fontId="0" fillId="0" borderId="0" xfId="0" applyNumberFormat="1" applyFont="1" applyBorder="1" applyAlignment="1">
      <alignment horizontal="center"/>
    </xf>
    <xf numFmtId="41" fontId="0" fillId="0" borderId="15" xfId="0" applyNumberFormat="1" applyFont="1" applyBorder="1" applyAlignment="1">
      <alignment/>
    </xf>
    <xf numFmtId="41" fontId="0" fillId="0" borderId="16" xfId="0" applyNumberFormat="1" applyFont="1" applyFill="1" applyBorder="1" applyAlignment="1">
      <alignment/>
    </xf>
    <xf numFmtId="41" fontId="0" fillId="0" borderId="0" xfId="0" applyNumberFormat="1" applyFont="1" applyFill="1" applyBorder="1" applyAlignment="1">
      <alignment/>
    </xf>
    <xf numFmtId="41" fontId="0" fillId="0" borderId="14" xfId="0" applyNumberFormat="1" applyFont="1" applyFill="1" applyBorder="1" applyAlignment="1">
      <alignment/>
    </xf>
    <xf numFmtId="41" fontId="0" fillId="0" borderId="15" xfId="0" applyNumberFormat="1" applyFont="1" applyFill="1" applyBorder="1" applyAlignment="1">
      <alignment/>
    </xf>
    <xf numFmtId="3" fontId="0" fillId="0" borderId="0" xfId="0" applyNumberFormat="1" applyFont="1" applyBorder="1" applyAlignment="1">
      <alignment horizontal="right" vertical="top" wrapText="1"/>
    </xf>
    <xf numFmtId="188" fontId="10" fillId="0" borderId="0" xfId="65" applyNumberFormat="1" applyFont="1" applyAlignment="1">
      <alignment/>
    </xf>
    <xf numFmtId="188" fontId="10" fillId="0" borderId="0" xfId="65" applyNumberFormat="1" applyFont="1" applyAlignment="1">
      <alignment horizontal="center"/>
    </xf>
    <xf numFmtId="188" fontId="7" fillId="0" borderId="0" xfId="43" applyNumberFormat="1" applyFont="1" applyFill="1" applyBorder="1" applyAlignment="1">
      <alignment/>
    </xf>
    <xf numFmtId="188" fontId="0" fillId="0" borderId="0" xfId="0" applyNumberFormat="1" applyBorder="1" applyAlignment="1">
      <alignment/>
    </xf>
    <xf numFmtId="43" fontId="0" fillId="0" borderId="0" xfId="43" applyFont="1" applyBorder="1" applyAlignment="1">
      <alignment/>
    </xf>
    <xf numFmtId="0" fontId="10" fillId="0" borderId="12" xfId="0" applyFont="1" applyFill="1" applyBorder="1" applyAlignment="1" quotePrefix="1">
      <alignment horizontal="center"/>
    </xf>
    <xf numFmtId="0" fontId="0" fillId="0" borderId="12" xfId="0" applyFill="1" applyBorder="1" applyAlignment="1">
      <alignment horizontal="center"/>
    </xf>
    <xf numFmtId="0" fontId="0"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Border="1" applyAlignment="1">
      <alignment horizontal="center"/>
    </xf>
    <xf numFmtId="0" fontId="11" fillId="0" borderId="0" xfId="0" applyFont="1" applyFill="1" applyAlignment="1">
      <alignment horizontal="center"/>
    </xf>
    <xf numFmtId="188" fontId="0" fillId="0" borderId="0" xfId="43" applyNumberFormat="1" applyFill="1" applyAlignment="1">
      <alignment/>
    </xf>
    <xf numFmtId="188" fontId="0" fillId="0" borderId="0" xfId="43" applyNumberFormat="1" applyFont="1" applyFill="1" applyBorder="1" applyAlignment="1">
      <alignment/>
    </xf>
    <xf numFmtId="188" fontId="0" fillId="0" borderId="14" xfId="43" applyNumberFormat="1" applyFont="1" applyFill="1" applyBorder="1" applyAlignment="1">
      <alignment/>
    </xf>
    <xf numFmtId="188" fontId="0" fillId="0" borderId="14" xfId="43" applyNumberFormat="1" applyFill="1" applyBorder="1" applyAlignment="1">
      <alignment/>
    </xf>
    <xf numFmtId="188" fontId="0" fillId="0" borderId="13" xfId="43" applyNumberFormat="1" applyFont="1" applyFill="1" applyBorder="1" applyAlignment="1">
      <alignment/>
    </xf>
    <xf numFmtId="188" fontId="0" fillId="0" borderId="13" xfId="43" applyNumberFormat="1" applyFill="1" applyBorder="1" applyAlignment="1">
      <alignment/>
    </xf>
    <xf numFmtId="0" fontId="1" fillId="0" borderId="0" xfId="0" applyFont="1" applyAlignment="1">
      <alignment horizontal="center" vertical="center"/>
    </xf>
    <xf numFmtId="0" fontId="0" fillId="0" borderId="0" xfId="0" applyFont="1" applyFill="1" applyAlignment="1">
      <alignment/>
    </xf>
    <xf numFmtId="214" fontId="0" fillId="0" borderId="0" xfId="0" applyNumberFormat="1" applyFont="1" applyFill="1" applyAlignment="1">
      <alignment horizontal="right"/>
    </xf>
    <xf numFmtId="0" fontId="0" fillId="0" borderId="0" xfId="0" applyNumberFormat="1" applyFill="1" applyAlignment="1">
      <alignment horizontal="right"/>
    </xf>
    <xf numFmtId="43" fontId="0" fillId="0" borderId="0" xfId="43" applyFont="1" applyFill="1" applyAlignment="1">
      <alignment horizontal="right"/>
    </xf>
    <xf numFmtId="41" fontId="0" fillId="0" borderId="0" xfId="0" applyNumberFormat="1" applyFill="1" applyBorder="1" applyAlignment="1">
      <alignment horizontal="right"/>
    </xf>
    <xf numFmtId="0" fontId="0" fillId="0" borderId="0" xfId="0" applyFill="1" applyAlignment="1">
      <alignment horizontal="right"/>
    </xf>
    <xf numFmtId="41" fontId="0" fillId="0" borderId="0" xfId="0" applyNumberFormat="1" applyFont="1" applyFill="1" applyAlignment="1">
      <alignment horizontal="right"/>
    </xf>
    <xf numFmtId="188" fontId="0" fillId="0" borderId="0" xfId="43" applyNumberFormat="1" applyAlignment="1">
      <alignment horizontal="right"/>
    </xf>
    <xf numFmtId="41" fontId="0" fillId="0" borderId="0" xfId="0" applyNumberFormat="1" applyAlignment="1">
      <alignment horizontal="right"/>
    </xf>
    <xf numFmtId="188" fontId="0" fillId="0" borderId="0" xfId="43" applyNumberFormat="1" applyFont="1" applyFill="1" applyAlignment="1">
      <alignment horizontal="right"/>
    </xf>
    <xf numFmtId="41" fontId="0" fillId="0" borderId="0" xfId="0" applyNumberFormat="1" applyBorder="1" applyAlignment="1">
      <alignment horizontal="right"/>
    </xf>
    <xf numFmtId="41" fontId="0" fillId="0" borderId="0" xfId="0" applyNumberFormat="1" applyFill="1" applyAlignment="1">
      <alignment horizontal="right"/>
    </xf>
    <xf numFmtId="211" fontId="0" fillId="0" borderId="0" xfId="0" applyNumberFormat="1" applyFont="1" applyFill="1" applyAlignment="1">
      <alignment horizontal="right"/>
    </xf>
    <xf numFmtId="188" fontId="0" fillId="0" borderId="0" xfId="169" applyNumberFormat="1" applyFont="1" applyFill="1">
      <alignment/>
      <protection/>
    </xf>
    <xf numFmtId="43" fontId="0" fillId="0" borderId="0" xfId="43" applyFont="1" applyBorder="1" applyAlignment="1">
      <alignment/>
    </xf>
    <xf numFmtId="188" fontId="0" fillId="0" borderId="15" xfId="43" applyNumberFormat="1" applyFont="1" applyFill="1" applyBorder="1" applyAlignment="1">
      <alignment/>
    </xf>
    <xf numFmtId="188" fontId="0" fillId="0" borderId="0" xfId="66" applyNumberFormat="1" applyFont="1" applyFill="1" applyBorder="1" applyAlignment="1">
      <alignment/>
    </xf>
    <xf numFmtId="188" fontId="0" fillId="0" borderId="0" xfId="53" applyNumberFormat="1" applyFont="1" applyBorder="1" applyAlignment="1">
      <alignment/>
    </xf>
    <xf numFmtId="188" fontId="0" fillId="0" borderId="14" xfId="43" applyNumberFormat="1" applyFont="1" applyFill="1" applyBorder="1" applyAlignment="1">
      <alignment/>
    </xf>
    <xf numFmtId="188" fontId="0" fillId="0" borderId="0" xfId="45" applyNumberFormat="1" applyFont="1" applyFill="1" applyBorder="1" applyAlignment="1">
      <alignment/>
    </xf>
    <xf numFmtId="188" fontId="0" fillId="0" borderId="0" xfId="66" applyNumberFormat="1" applyFont="1" applyFill="1" applyAlignment="1">
      <alignment/>
    </xf>
    <xf numFmtId="188" fontId="0" fillId="0" borderId="0" xfId="66" applyNumberFormat="1" applyFont="1" applyFill="1" applyBorder="1" applyAlignment="1">
      <alignment/>
    </xf>
    <xf numFmtId="0" fontId="0" fillId="0" borderId="0" xfId="158" applyBorder="1">
      <alignment/>
      <protection/>
    </xf>
    <xf numFmtId="188" fontId="7" fillId="0" borderId="0" xfId="66" applyNumberFormat="1" applyFont="1" applyFill="1" applyBorder="1" applyAlignment="1">
      <alignment/>
    </xf>
    <xf numFmtId="188" fontId="12" fillId="0" borderId="0" xfId="43" applyNumberFormat="1" applyFont="1" applyAlignment="1">
      <alignment/>
    </xf>
    <xf numFmtId="0" fontId="12" fillId="0" borderId="0" xfId="0" applyFont="1" applyBorder="1" applyAlignment="1">
      <alignment/>
    </xf>
    <xf numFmtId="214" fontId="0" fillId="0" borderId="0" xfId="159" applyNumberFormat="1" applyFont="1" applyFill="1" applyBorder="1" applyAlignment="1">
      <alignment horizontal="center"/>
      <protection/>
    </xf>
    <xf numFmtId="188" fontId="0" fillId="0" borderId="0" xfId="159" applyNumberFormat="1" applyFill="1" applyBorder="1">
      <alignment/>
      <protection/>
    </xf>
    <xf numFmtId="188" fontId="0" fillId="0" borderId="0" xfId="66" applyNumberFormat="1" applyBorder="1" applyAlignment="1">
      <alignment/>
    </xf>
    <xf numFmtId="0" fontId="0" fillId="0" borderId="0" xfId="159" applyFill="1" applyBorder="1">
      <alignment/>
      <protection/>
    </xf>
    <xf numFmtId="41" fontId="0" fillId="0" borderId="0" xfId="159" applyNumberFormat="1" applyFill="1" applyBorder="1">
      <alignment/>
      <protection/>
    </xf>
    <xf numFmtId="188" fontId="0" fillId="0" borderId="0" xfId="66" applyNumberFormat="1" applyFont="1" applyBorder="1" applyAlignment="1">
      <alignment/>
    </xf>
    <xf numFmtId="214" fontId="0" fillId="0" borderId="0" xfId="160" applyNumberFormat="1" applyFont="1" applyFill="1" applyBorder="1" applyAlignment="1">
      <alignment horizontal="center"/>
      <protection/>
    </xf>
    <xf numFmtId="188" fontId="0" fillId="0" borderId="0" xfId="46" applyNumberFormat="1" applyBorder="1" applyAlignment="1">
      <alignment/>
    </xf>
    <xf numFmtId="214" fontId="0" fillId="0" borderId="0" xfId="162" applyNumberFormat="1" applyFont="1" applyFill="1" applyBorder="1" applyAlignment="1">
      <alignment horizontal="right"/>
      <protection/>
    </xf>
    <xf numFmtId="204" fontId="0" fillId="0" borderId="0" xfId="174" applyNumberFormat="1" applyFont="1" applyBorder="1" applyAlignment="1">
      <alignment/>
    </xf>
    <xf numFmtId="0" fontId="0" fillId="0" borderId="0" xfId="162" applyFill="1" applyBorder="1">
      <alignment/>
      <protection/>
    </xf>
    <xf numFmtId="188" fontId="0" fillId="0" borderId="0" xfId="46" applyNumberFormat="1" applyFont="1" applyBorder="1" applyAlignment="1">
      <alignment/>
    </xf>
    <xf numFmtId="188" fontId="0" fillId="0" borderId="0" xfId="46" applyNumberFormat="1" applyFill="1" applyBorder="1" applyAlignment="1">
      <alignment/>
    </xf>
    <xf numFmtId="188" fontId="0" fillId="0" borderId="0" xfId="162" applyNumberFormat="1" applyFill="1" applyBorder="1">
      <alignment/>
      <protection/>
    </xf>
    <xf numFmtId="188" fontId="0" fillId="0" borderId="0" xfId="46" applyNumberFormat="1" applyFont="1" applyFill="1" applyBorder="1" applyAlignment="1">
      <alignment/>
    </xf>
    <xf numFmtId="3" fontId="19" fillId="0" borderId="0" xfId="0" applyNumberFormat="1" applyFont="1" applyBorder="1" applyAlignment="1">
      <alignment/>
    </xf>
    <xf numFmtId="43" fontId="20" fillId="0" borderId="0" xfId="101" applyFont="1" applyBorder="1" applyAlignment="1">
      <alignment/>
    </xf>
    <xf numFmtId="10" fontId="0" fillId="0" borderId="0" xfId="174" applyNumberFormat="1" applyFont="1" applyBorder="1" applyAlignment="1">
      <alignment/>
    </xf>
    <xf numFmtId="0" fontId="0" fillId="0" borderId="0" xfId="0" applyFill="1" applyAlignment="1">
      <alignment horizontal="center"/>
    </xf>
    <xf numFmtId="0" fontId="12" fillId="0" borderId="0" xfId="0" applyFont="1" applyAlignment="1">
      <alignment horizontal="justify"/>
    </xf>
    <xf numFmtId="0" fontId="12" fillId="0" borderId="0" xfId="0" applyNumberFormat="1" applyFont="1" applyAlignment="1">
      <alignment horizontal="justify"/>
    </xf>
    <xf numFmtId="0" fontId="12" fillId="0" borderId="0" xfId="0" applyFont="1" applyAlignment="1">
      <alignment horizontal="left" wrapText="1"/>
    </xf>
    <xf numFmtId="0" fontId="0" fillId="0" borderId="0" xfId="0" applyAlignment="1">
      <alignment horizontal="center"/>
    </xf>
    <xf numFmtId="0" fontId="12" fillId="0" borderId="0" xfId="0" applyFont="1" applyAlignment="1">
      <alignment vertical="top" wrapText="1"/>
    </xf>
  </cellXfs>
  <cellStyles count="248">
    <cellStyle name="Normal" xfId="0"/>
    <cellStyle name="RowLevel_0" xfId="1"/>
    <cellStyle name="ColLevel_0" xfId="2"/>
    <cellStyle name="RowLevel_1" xfId="3"/>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0" xfId="45"/>
    <cellStyle name="Comma 10 2" xfId="46"/>
    <cellStyle name="Comma 11" xfId="47"/>
    <cellStyle name="Comma 11 2" xfId="48"/>
    <cellStyle name="Comma 12" xfId="49"/>
    <cellStyle name="Comma 12 2" xfId="50"/>
    <cellStyle name="Comma 13" xfId="51"/>
    <cellStyle name="Comma 13 2" xfId="52"/>
    <cellStyle name="Comma 14" xfId="53"/>
    <cellStyle name="Comma 14 2" xfId="54"/>
    <cellStyle name="Comma 15" xfId="55"/>
    <cellStyle name="Comma 15 2" xfId="56"/>
    <cellStyle name="Comma 16" xfId="57"/>
    <cellStyle name="Comma 16 2" xfId="58"/>
    <cellStyle name="Comma 17" xfId="59"/>
    <cellStyle name="Comma 17 2" xfId="60"/>
    <cellStyle name="Comma 18" xfId="61"/>
    <cellStyle name="Comma 18 2" xfId="62"/>
    <cellStyle name="Comma 19" xfId="63"/>
    <cellStyle name="Comma 19 2" xfId="64"/>
    <cellStyle name="Comma 2" xfId="65"/>
    <cellStyle name="Comma 2 10" xfId="66"/>
    <cellStyle name="Comma 2 11" xfId="67"/>
    <cellStyle name="Comma 2 12" xfId="68"/>
    <cellStyle name="Comma 2 13" xfId="69"/>
    <cellStyle name="Comma 2 14" xfId="70"/>
    <cellStyle name="Comma 2 15" xfId="71"/>
    <cellStyle name="Comma 2 16" xfId="72"/>
    <cellStyle name="Comma 2 17" xfId="73"/>
    <cellStyle name="Comma 2 18" xfId="74"/>
    <cellStyle name="Comma 2 19" xfId="75"/>
    <cellStyle name="Comma 2 2" xfId="76"/>
    <cellStyle name="Comma 2 3" xfId="77"/>
    <cellStyle name="Comma 2 4" xfId="78"/>
    <cellStyle name="Comma 2 5" xfId="79"/>
    <cellStyle name="Comma 2 6" xfId="80"/>
    <cellStyle name="Comma 2 7" xfId="81"/>
    <cellStyle name="Comma 2 8" xfId="82"/>
    <cellStyle name="Comma 2 9" xfId="83"/>
    <cellStyle name="Comma 20" xfId="84"/>
    <cellStyle name="Comma 21" xfId="85"/>
    <cellStyle name="Comma 21 2" xfId="86"/>
    <cellStyle name="Comma 3" xfId="87"/>
    <cellStyle name="Comma 3 2" xfId="88"/>
    <cellStyle name="Comma 4" xfId="89"/>
    <cellStyle name="Comma 4 2" xfId="90"/>
    <cellStyle name="Comma 5" xfId="91"/>
    <cellStyle name="Comma 5 2" xfId="92"/>
    <cellStyle name="Comma 6" xfId="93"/>
    <cellStyle name="Comma 6 2" xfId="94"/>
    <cellStyle name="Comma 7" xfId="95"/>
    <cellStyle name="Comma 7 2" xfId="96"/>
    <cellStyle name="Comma 8" xfId="97"/>
    <cellStyle name="Comma 8 2" xfId="98"/>
    <cellStyle name="Comma 9" xfId="99"/>
    <cellStyle name="Comma 9 2" xfId="100"/>
    <cellStyle name="Comma_A184506" xfId="101"/>
    <cellStyle name="Currency" xfId="102"/>
    <cellStyle name="Currency [0]" xfId="103"/>
    <cellStyle name="Date" xfId="104"/>
    <cellStyle name="Explanatory Text" xfId="105"/>
    <cellStyle name="Fixed" xfId="106"/>
    <cellStyle name="Followed Hyperlink" xfId="107"/>
    <cellStyle name="Good" xfId="108"/>
    <cellStyle name="Grey" xfId="109"/>
    <cellStyle name="Heading 1" xfId="110"/>
    <cellStyle name="Heading 2" xfId="111"/>
    <cellStyle name="Heading 3" xfId="112"/>
    <cellStyle name="Heading 4" xfId="113"/>
    <cellStyle name="Heading1" xfId="114"/>
    <cellStyle name="Heading1 1" xfId="115"/>
    <cellStyle name="Heading1_A195807" xfId="116"/>
    <cellStyle name="Heading2" xfId="117"/>
    <cellStyle name="Hyperlink" xfId="118"/>
    <cellStyle name="Input" xfId="119"/>
    <cellStyle name="Input [yellow]" xfId="120"/>
    <cellStyle name="ken" xfId="121"/>
    <cellStyle name="ken 10" xfId="122"/>
    <cellStyle name="ken 10 2" xfId="123"/>
    <cellStyle name="ken 11" xfId="124"/>
    <cellStyle name="ken 11 2" xfId="125"/>
    <cellStyle name="ken 12" xfId="126"/>
    <cellStyle name="ken 12 2" xfId="127"/>
    <cellStyle name="ken 13" xfId="128"/>
    <cellStyle name="ken 14" xfId="129"/>
    <cellStyle name="ken 15" xfId="130"/>
    <cellStyle name="ken 16" xfId="131"/>
    <cellStyle name="ken 17" xfId="132"/>
    <cellStyle name="ken 18" xfId="133"/>
    <cellStyle name="ken 19" xfId="134"/>
    <cellStyle name="ken 2" xfId="135"/>
    <cellStyle name="ken 2 2" xfId="136"/>
    <cellStyle name="ken 3" xfId="137"/>
    <cellStyle name="ken 3 2" xfId="138"/>
    <cellStyle name="ken 4" xfId="139"/>
    <cellStyle name="ken 4 2" xfId="140"/>
    <cellStyle name="ken 5" xfId="141"/>
    <cellStyle name="ken 5 2" xfId="142"/>
    <cellStyle name="ken 6" xfId="143"/>
    <cellStyle name="ken 6 2" xfId="144"/>
    <cellStyle name="ken 7" xfId="145"/>
    <cellStyle name="ken 7 2" xfId="146"/>
    <cellStyle name="ken 8" xfId="147"/>
    <cellStyle name="ken 8 2" xfId="148"/>
    <cellStyle name="ken 9" xfId="149"/>
    <cellStyle name="ken 9 2" xfId="150"/>
    <cellStyle name="Linked Cell" xfId="151"/>
    <cellStyle name="Neutral" xfId="152"/>
    <cellStyle name="New Times Roman" xfId="153"/>
    <cellStyle name="Normal - Style1" xfId="154"/>
    <cellStyle name="Normal 10" xfId="155"/>
    <cellStyle name="Normal 11" xfId="156"/>
    <cellStyle name="Normal 12" xfId="157"/>
    <cellStyle name="Normal 13" xfId="158"/>
    <cellStyle name="Normal 14" xfId="159"/>
    <cellStyle name="Normal 15" xfId="160"/>
    <cellStyle name="Normal 16" xfId="161"/>
    <cellStyle name="Normal 17" xfId="162"/>
    <cellStyle name="Normal 2" xfId="163"/>
    <cellStyle name="Normal 3" xfId="164"/>
    <cellStyle name="Normal 4" xfId="165"/>
    <cellStyle name="Normal 5" xfId="166"/>
    <cellStyle name="Normal 6" xfId="167"/>
    <cellStyle name="Normal 7" xfId="168"/>
    <cellStyle name="Normal 8" xfId="169"/>
    <cellStyle name="Normal 8 2" xfId="170"/>
    <cellStyle name="Normal 9" xfId="171"/>
    <cellStyle name="Note" xfId="172"/>
    <cellStyle name="Output" xfId="173"/>
    <cellStyle name="Percent" xfId="174"/>
    <cellStyle name="Percent [2]" xfId="175"/>
    <cellStyle name="Percent [2] 10" xfId="176"/>
    <cellStyle name="Percent [2] 10 2" xfId="177"/>
    <cellStyle name="Percent [2] 11" xfId="178"/>
    <cellStyle name="Percent [2] 11 2" xfId="179"/>
    <cellStyle name="Percent [2] 12" xfId="180"/>
    <cellStyle name="Percent [2] 12 2" xfId="181"/>
    <cellStyle name="Percent [2] 13" xfId="182"/>
    <cellStyle name="Percent [2] 14" xfId="183"/>
    <cellStyle name="Percent [2] 15" xfId="184"/>
    <cellStyle name="Percent [2] 16" xfId="185"/>
    <cellStyle name="Percent [2] 17" xfId="186"/>
    <cellStyle name="Percent [2] 18" xfId="187"/>
    <cellStyle name="Percent [2] 19" xfId="188"/>
    <cellStyle name="Percent [2] 2" xfId="189"/>
    <cellStyle name="Percent [2] 2 2" xfId="190"/>
    <cellStyle name="Percent [2] 3" xfId="191"/>
    <cellStyle name="Percent [2] 3 2" xfId="192"/>
    <cellStyle name="Percent [2] 4" xfId="193"/>
    <cellStyle name="Percent [2] 4 2" xfId="194"/>
    <cellStyle name="Percent [2] 5" xfId="195"/>
    <cellStyle name="Percent [2] 5 2" xfId="196"/>
    <cellStyle name="Percent [2] 6" xfId="197"/>
    <cellStyle name="Percent [2] 6 2" xfId="198"/>
    <cellStyle name="Percent [2] 7" xfId="199"/>
    <cellStyle name="Percent [2] 7 2" xfId="200"/>
    <cellStyle name="Percent [2] 8" xfId="201"/>
    <cellStyle name="Percent [2] 8 2" xfId="202"/>
    <cellStyle name="Percent [2] 9" xfId="203"/>
    <cellStyle name="Percent [2] 9 2" xfId="204"/>
    <cellStyle name="Percent 10" xfId="205"/>
    <cellStyle name="Percent 11" xfId="206"/>
    <cellStyle name="Percent 12" xfId="207"/>
    <cellStyle name="Percent 13" xfId="208"/>
    <cellStyle name="Percent 14" xfId="209"/>
    <cellStyle name="Percent 15" xfId="210"/>
    <cellStyle name="Percent 16" xfId="211"/>
    <cellStyle name="Percent 17" xfId="212"/>
    <cellStyle name="Percent 18" xfId="213"/>
    <cellStyle name="Percent 19" xfId="214"/>
    <cellStyle name="Percent 2" xfId="215"/>
    <cellStyle name="Percent 2 10" xfId="216"/>
    <cellStyle name="Percent 2 11" xfId="217"/>
    <cellStyle name="Percent 2 12" xfId="218"/>
    <cellStyle name="Percent 2 13" xfId="219"/>
    <cellStyle name="Percent 2 14" xfId="220"/>
    <cellStyle name="Percent 2 15" xfId="221"/>
    <cellStyle name="Percent 2 16" xfId="222"/>
    <cellStyle name="Percent 2 17" xfId="223"/>
    <cellStyle name="Percent 2 18" xfId="224"/>
    <cellStyle name="Percent 2 19" xfId="225"/>
    <cellStyle name="Percent 2 2" xfId="226"/>
    <cellStyle name="Percent 2 3" xfId="227"/>
    <cellStyle name="Percent 2 4" xfId="228"/>
    <cellStyle name="Percent 2 5" xfId="229"/>
    <cellStyle name="Percent 2 6" xfId="230"/>
    <cellStyle name="Percent 2 7" xfId="231"/>
    <cellStyle name="Percent 2 8" xfId="232"/>
    <cellStyle name="Percent 2 9" xfId="233"/>
    <cellStyle name="Percent 20" xfId="234"/>
    <cellStyle name="Percent 20 2" xfId="235"/>
    <cellStyle name="Percent 21" xfId="236"/>
    <cellStyle name="Percent 22" xfId="237"/>
    <cellStyle name="Percent 23" xfId="238"/>
    <cellStyle name="Percent 24" xfId="239"/>
    <cellStyle name="Percent 25" xfId="240"/>
    <cellStyle name="Percent 26" xfId="241"/>
    <cellStyle name="Percent 27" xfId="242"/>
    <cellStyle name="Percent 28" xfId="243"/>
    <cellStyle name="Percent 29" xfId="244"/>
    <cellStyle name="Percent 3" xfId="245"/>
    <cellStyle name="Percent 4" xfId="246"/>
    <cellStyle name="Percent 5" xfId="247"/>
    <cellStyle name="Percent 6" xfId="248"/>
    <cellStyle name="Percent 7" xfId="249"/>
    <cellStyle name="Percent 8" xfId="250"/>
    <cellStyle name="Percent 9" xfId="251"/>
    <cellStyle name="Title" xfId="252"/>
    <cellStyle name="Total" xfId="253"/>
    <cellStyle name="Tusental (0)_pldt" xfId="254"/>
    <cellStyle name="Tusental_pldt" xfId="255"/>
    <cellStyle name="Valuta (0)_pldt" xfId="256"/>
    <cellStyle name="Valuta_pldt" xfId="257"/>
    <cellStyle name="Warning Text" xfId="2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530"/>
  <sheetViews>
    <sheetView zoomScalePageLayoutView="0" workbookViewId="0" topLeftCell="A23">
      <selection activeCell="D56" sqref="D56"/>
    </sheetView>
  </sheetViews>
  <sheetFormatPr defaultColWidth="9.140625" defaultRowHeight="12.75"/>
  <cols>
    <col min="1" max="1" width="41.57421875" style="0" customWidth="1"/>
    <col min="2" max="2" width="6.140625" style="0" customWidth="1"/>
    <col min="3" max="3" width="1.28515625" style="0" customWidth="1"/>
    <col min="4" max="4" width="20.7109375" style="0" customWidth="1"/>
    <col min="5" max="5" width="2.140625" style="0" customWidth="1"/>
    <col min="6" max="6" width="14.140625" style="0" customWidth="1"/>
    <col min="7" max="7" width="1.7109375" style="2" customWidth="1"/>
    <col min="8" max="8" width="15.7109375" style="0" customWidth="1"/>
    <col min="9" max="9" width="2.140625" style="0" customWidth="1"/>
    <col min="10" max="10" width="17.8515625" style="0" bestFit="1" customWidth="1"/>
    <col min="11" max="11" width="0.13671875" style="0" hidden="1" customWidth="1"/>
    <col min="12" max="12" width="0.42578125" style="2" customWidth="1"/>
    <col min="13" max="13" width="14.57421875" style="0" bestFit="1" customWidth="1"/>
    <col min="14" max="14" width="13.57421875" style="0" bestFit="1" customWidth="1"/>
    <col min="15" max="15" width="13.8515625" style="0" customWidth="1"/>
    <col min="17" max="17" width="10.8515625" style="0" bestFit="1" customWidth="1"/>
  </cols>
  <sheetData>
    <row r="1" ht="12.75">
      <c r="A1" s="1" t="s">
        <v>0</v>
      </c>
    </row>
    <row r="2" ht="12.75">
      <c r="A2" t="s">
        <v>69</v>
      </c>
    </row>
    <row r="3" ht="12.75">
      <c r="A3" s="11" t="s">
        <v>159</v>
      </c>
    </row>
    <row r="4" ht="12.75">
      <c r="A4" s="11"/>
    </row>
    <row r="6" spans="2:10" ht="12.75">
      <c r="B6" s="3"/>
      <c r="C6" s="3"/>
      <c r="D6" s="3"/>
      <c r="E6" s="3"/>
      <c r="F6" s="3"/>
      <c r="G6" s="21"/>
      <c r="H6" s="3"/>
      <c r="I6" s="3"/>
      <c r="J6" s="3"/>
    </row>
    <row r="7" spans="2:10" ht="12.75">
      <c r="B7" s="65"/>
      <c r="C7" s="65"/>
      <c r="D7" s="197" t="s">
        <v>2</v>
      </c>
      <c r="E7" s="197"/>
      <c r="F7" s="197"/>
      <c r="G7" s="20"/>
      <c r="H7" s="197" t="s">
        <v>43</v>
      </c>
      <c r="I7" s="197"/>
      <c r="J7" s="197"/>
    </row>
    <row r="8" spans="2:14" ht="12.75">
      <c r="B8" s="65"/>
      <c r="C8" s="65"/>
      <c r="D8" s="65" t="s">
        <v>133</v>
      </c>
      <c r="E8" s="65"/>
      <c r="F8" s="65" t="s">
        <v>133</v>
      </c>
      <c r="G8" s="20"/>
      <c r="H8" s="65" t="s">
        <v>133</v>
      </c>
      <c r="I8" s="65"/>
      <c r="J8" s="65" t="s">
        <v>133</v>
      </c>
      <c r="N8" s="42"/>
    </row>
    <row r="9" spans="2:14" ht="12.75">
      <c r="B9" s="65"/>
      <c r="C9" s="65"/>
      <c r="D9" s="65" t="s">
        <v>136</v>
      </c>
      <c r="E9" s="65"/>
      <c r="F9" s="65" t="s">
        <v>135</v>
      </c>
      <c r="G9" s="20"/>
      <c r="H9" s="65" t="s">
        <v>138</v>
      </c>
      <c r="I9" s="65"/>
      <c r="J9" s="65" t="s">
        <v>138</v>
      </c>
      <c r="N9" s="42"/>
    </row>
    <row r="10" spans="2:14" ht="12.75">
      <c r="B10" s="65"/>
      <c r="C10" s="65"/>
      <c r="D10" s="65" t="s">
        <v>134</v>
      </c>
      <c r="E10" s="65"/>
      <c r="F10" s="65" t="s">
        <v>5</v>
      </c>
      <c r="G10" s="20"/>
      <c r="H10" s="65" t="s">
        <v>4</v>
      </c>
      <c r="I10" s="65"/>
      <c r="J10" s="65" t="s">
        <v>139</v>
      </c>
      <c r="N10" s="42"/>
    </row>
    <row r="11" spans="2:14" ht="12.75">
      <c r="B11" s="65"/>
      <c r="C11" s="65"/>
      <c r="D11" s="142" t="s">
        <v>137</v>
      </c>
      <c r="E11" s="65"/>
      <c r="F11" s="142" t="s">
        <v>137</v>
      </c>
      <c r="G11" s="20"/>
      <c r="H11" s="142" t="s">
        <v>6</v>
      </c>
      <c r="I11" s="65"/>
      <c r="J11" s="142" t="s">
        <v>6</v>
      </c>
      <c r="N11" s="42"/>
    </row>
    <row r="12" spans="2:14" ht="12.75">
      <c r="B12" s="65"/>
      <c r="C12" s="65"/>
      <c r="D12" s="142"/>
      <c r="E12" s="65"/>
      <c r="F12" s="142"/>
      <c r="G12" s="20"/>
      <c r="H12" s="142"/>
      <c r="I12" s="65"/>
      <c r="J12" s="142"/>
      <c r="N12" s="42"/>
    </row>
    <row r="13" spans="2:14" ht="13.5" thickBot="1">
      <c r="B13" s="141" t="s">
        <v>7</v>
      </c>
      <c r="C13" s="20"/>
      <c r="D13" s="140" t="s">
        <v>161</v>
      </c>
      <c r="E13" s="143"/>
      <c r="F13" s="140" t="s">
        <v>160</v>
      </c>
      <c r="G13" s="144"/>
      <c r="H13" s="140" t="str">
        <f>D13</f>
        <v>30/06/2013</v>
      </c>
      <c r="I13" s="143"/>
      <c r="J13" s="140" t="s">
        <v>160</v>
      </c>
      <c r="N13" s="42"/>
    </row>
    <row r="14" spans="2:14" ht="12.75">
      <c r="B14" s="65"/>
      <c r="C14" s="65"/>
      <c r="D14" s="143" t="s">
        <v>8</v>
      </c>
      <c r="E14" s="143"/>
      <c r="F14" s="143" t="s">
        <v>8</v>
      </c>
      <c r="G14" s="144"/>
      <c r="H14" s="143" t="s">
        <v>8</v>
      </c>
      <c r="I14" s="143"/>
      <c r="J14" s="143" t="s">
        <v>8</v>
      </c>
      <c r="N14" s="42"/>
    </row>
    <row r="15" spans="2:18" ht="12.75">
      <c r="B15" s="3"/>
      <c r="C15" s="3"/>
      <c r="D15" s="13"/>
      <c r="E15" s="13"/>
      <c r="F15" s="13"/>
      <c r="G15" s="28"/>
      <c r="H15" s="13"/>
      <c r="I15" s="13"/>
      <c r="J15" s="13"/>
      <c r="K15" s="7"/>
      <c r="L15" s="8"/>
      <c r="M15" s="7"/>
      <c r="N15" s="42"/>
      <c r="O15" s="7"/>
      <c r="P15" s="7"/>
      <c r="Q15" s="7"/>
      <c r="R15" s="7"/>
    </row>
    <row r="16" spans="1:19" ht="12.75">
      <c r="A16" s="1" t="s">
        <v>70</v>
      </c>
      <c r="B16" s="3"/>
      <c r="C16" s="3"/>
      <c r="D16" s="13"/>
      <c r="E16" s="13"/>
      <c r="F16" s="13"/>
      <c r="G16" s="28"/>
      <c r="H16" s="13"/>
      <c r="I16" s="13"/>
      <c r="J16" s="13"/>
      <c r="K16" s="7"/>
      <c r="L16" s="8"/>
      <c r="M16" s="8"/>
      <c r="N16" s="66"/>
      <c r="O16" s="8"/>
      <c r="P16" s="8"/>
      <c r="Q16" s="8"/>
      <c r="R16" s="8"/>
      <c r="S16" s="2"/>
    </row>
    <row r="17" spans="2:19" ht="12.75">
      <c r="B17" s="3"/>
      <c r="C17" s="3"/>
      <c r="D17" s="13"/>
      <c r="E17" s="13"/>
      <c r="F17" s="13"/>
      <c r="G17" s="28"/>
      <c r="H17" s="13"/>
      <c r="I17" s="13"/>
      <c r="J17" s="13"/>
      <c r="K17" s="7"/>
      <c r="L17" s="8"/>
      <c r="M17" s="66"/>
      <c r="N17" s="66"/>
      <c r="O17" s="8"/>
      <c r="P17" s="8"/>
      <c r="Q17" s="193"/>
      <c r="R17" s="8"/>
      <c r="S17" s="2"/>
    </row>
    <row r="18" spans="1:19" ht="12.75">
      <c r="A18" s="1" t="s">
        <v>9</v>
      </c>
      <c r="B18" s="145" t="s">
        <v>10</v>
      </c>
      <c r="C18" s="65"/>
      <c r="D18" s="43">
        <f>H18-1503020</f>
        <v>1494828</v>
      </c>
      <c r="E18" s="45"/>
      <c r="F18" s="146">
        <v>1650540</v>
      </c>
      <c r="G18" s="147"/>
      <c r="H18" s="41">
        <v>2997848</v>
      </c>
      <c r="I18" s="45"/>
      <c r="J18" s="146">
        <v>3722507</v>
      </c>
      <c r="K18" s="57"/>
      <c r="L18" s="95">
        <f>(D18-F18)/F18*100</f>
        <v>-9.434003417063506</v>
      </c>
      <c r="M18" s="66"/>
      <c r="N18" s="190"/>
      <c r="O18" s="184"/>
      <c r="P18" s="139"/>
      <c r="Q18" s="191"/>
      <c r="R18" s="8"/>
      <c r="S18" s="2"/>
    </row>
    <row r="19" spans="2:19" ht="12.75">
      <c r="B19" s="3"/>
      <c r="C19" s="3"/>
      <c r="D19" s="45"/>
      <c r="E19" s="45"/>
      <c r="F19" s="146"/>
      <c r="G19" s="147"/>
      <c r="H19" s="146"/>
      <c r="I19" s="45"/>
      <c r="J19" s="146"/>
      <c r="K19" s="7"/>
      <c r="L19" s="8"/>
      <c r="M19" s="66"/>
      <c r="N19" s="190"/>
      <c r="O19" s="181"/>
      <c r="P19" s="8"/>
      <c r="Q19" s="193"/>
      <c r="R19" s="8"/>
      <c r="S19" s="2"/>
    </row>
    <row r="20" spans="1:19" ht="12.75">
      <c r="A20" t="s">
        <v>11</v>
      </c>
      <c r="B20" s="3"/>
      <c r="C20" s="3"/>
      <c r="D20" s="148">
        <f>H20+1237230</f>
        <v>-1225839</v>
      </c>
      <c r="E20" s="45"/>
      <c r="F20" s="149">
        <v>-1469038</v>
      </c>
      <c r="G20" s="147"/>
      <c r="H20" s="148">
        <v>-2463069</v>
      </c>
      <c r="I20" s="45"/>
      <c r="J20" s="149">
        <v>-3264745</v>
      </c>
      <c r="K20" s="7"/>
      <c r="L20" s="8"/>
      <c r="M20" s="66"/>
      <c r="N20" s="190"/>
      <c r="O20" s="184"/>
      <c r="P20" s="8"/>
      <c r="Q20" s="191"/>
      <c r="R20" s="8"/>
      <c r="S20" s="2"/>
    </row>
    <row r="21" spans="2:19" ht="12.75">
      <c r="B21" s="3"/>
      <c r="C21" s="3"/>
      <c r="D21" s="146"/>
      <c r="E21" s="45"/>
      <c r="F21" s="146"/>
      <c r="G21" s="147"/>
      <c r="H21" s="146"/>
      <c r="I21" s="45"/>
      <c r="J21" s="146"/>
      <c r="K21" s="7"/>
      <c r="L21" s="8"/>
      <c r="M21" s="66"/>
      <c r="N21" s="186"/>
      <c r="O21" s="181"/>
      <c r="P21" s="8"/>
      <c r="Q21" s="193"/>
      <c r="R21" s="8"/>
      <c r="S21" s="2"/>
    </row>
    <row r="22" spans="1:19" ht="12.75">
      <c r="A22" t="s">
        <v>12</v>
      </c>
      <c r="B22" s="3"/>
      <c r="C22" s="3"/>
      <c r="D22" s="45">
        <f>D18+D20</f>
        <v>268989</v>
      </c>
      <c r="E22" s="45"/>
      <c r="F22" s="45">
        <f>F18+F20</f>
        <v>181502</v>
      </c>
      <c r="G22" s="147"/>
      <c r="H22" s="45">
        <f>SUM(H18:H21)</f>
        <v>534779</v>
      </c>
      <c r="I22" s="45"/>
      <c r="J22" s="45">
        <f>J18+J20</f>
        <v>457762</v>
      </c>
      <c r="K22" s="7"/>
      <c r="L22" s="8"/>
      <c r="M22" s="188"/>
      <c r="N22" s="196"/>
      <c r="O22" s="196"/>
      <c r="P22" s="8"/>
      <c r="Q22" s="193"/>
      <c r="R22" s="8"/>
      <c r="S22" s="2"/>
    </row>
    <row r="23" spans="2:19" ht="12.75">
      <c r="B23" s="3"/>
      <c r="C23" s="3"/>
      <c r="D23" s="45"/>
      <c r="E23" s="45"/>
      <c r="F23" s="45"/>
      <c r="G23" s="147"/>
      <c r="H23" s="45"/>
      <c r="I23" s="45"/>
      <c r="J23" s="45"/>
      <c r="K23" s="7"/>
      <c r="L23" s="8"/>
      <c r="M23" s="66"/>
      <c r="N23" s="190"/>
      <c r="O23" s="184"/>
      <c r="P23" s="8"/>
      <c r="Q23" s="193"/>
      <c r="R23" s="8"/>
      <c r="S23" s="2"/>
    </row>
    <row r="24" spans="1:19" ht="12.75">
      <c r="A24" t="s">
        <v>13</v>
      </c>
      <c r="B24" s="3"/>
      <c r="C24" s="3"/>
      <c r="D24" s="146">
        <v>2676</v>
      </c>
      <c r="E24" s="45"/>
      <c r="F24" s="146">
        <v>6</v>
      </c>
      <c r="G24" s="147"/>
      <c r="H24" s="41">
        <v>33253</v>
      </c>
      <c r="I24" s="45"/>
      <c r="J24" s="45">
        <v>12</v>
      </c>
      <c r="K24" s="7"/>
      <c r="L24" s="8"/>
      <c r="M24" s="66"/>
      <c r="N24" s="186"/>
      <c r="O24" s="184"/>
      <c r="P24" s="8"/>
      <c r="Q24" s="191"/>
      <c r="R24" s="8"/>
      <c r="S24" s="2"/>
    </row>
    <row r="25" spans="2:19" ht="12.75">
      <c r="B25" s="3"/>
      <c r="C25" s="3"/>
      <c r="D25" s="97"/>
      <c r="E25" s="147"/>
      <c r="F25" s="48"/>
      <c r="G25" s="147"/>
      <c r="H25" s="97"/>
      <c r="I25" s="147"/>
      <c r="J25" s="97"/>
      <c r="K25" s="7"/>
      <c r="L25" s="8"/>
      <c r="M25" s="66"/>
      <c r="N25" s="186"/>
      <c r="O25" s="181"/>
      <c r="P25" s="8"/>
      <c r="Q25" s="193"/>
      <c r="R25" s="8"/>
      <c r="S25" s="2"/>
    </row>
    <row r="26" spans="1:19" ht="12.75">
      <c r="A26" t="s">
        <v>14</v>
      </c>
      <c r="B26" s="3"/>
      <c r="C26" s="3"/>
      <c r="D26" s="148">
        <f>H26+1310603</f>
        <v>-1388681</v>
      </c>
      <c r="E26" s="147"/>
      <c r="F26" s="149">
        <v>-1216682</v>
      </c>
      <c r="G26" s="147"/>
      <c r="H26" s="148">
        <v>-2699284</v>
      </c>
      <c r="I26" s="147"/>
      <c r="J26" s="149">
        <v>-2788640</v>
      </c>
      <c r="K26" s="7"/>
      <c r="L26" s="8"/>
      <c r="M26" s="66"/>
      <c r="N26" s="190"/>
      <c r="O26" s="184"/>
      <c r="P26" s="8"/>
      <c r="Q26" s="193"/>
      <c r="R26" s="8"/>
      <c r="S26" s="2"/>
    </row>
    <row r="27" spans="2:19" ht="12.75">
      <c r="B27" s="3"/>
      <c r="C27" s="3"/>
      <c r="D27" s="48"/>
      <c r="E27" s="147"/>
      <c r="F27" s="97"/>
      <c r="G27" s="147"/>
      <c r="H27" s="48"/>
      <c r="I27" s="147"/>
      <c r="J27" s="97"/>
      <c r="K27" s="7"/>
      <c r="L27" s="8"/>
      <c r="M27" s="66"/>
      <c r="N27" s="190"/>
      <c r="O27" s="184"/>
      <c r="P27" s="8"/>
      <c r="Q27" s="193"/>
      <c r="R27" s="8"/>
      <c r="S27" s="2"/>
    </row>
    <row r="28" spans="1:19" ht="12.75">
      <c r="A28" t="s">
        <v>116</v>
      </c>
      <c r="B28" s="3"/>
      <c r="C28" s="3"/>
      <c r="D28" s="48">
        <f>SUM(D22:D26)</f>
        <v>-1117016</v>
      </c>
      <c r="E28" s="147"/>
      <c r="F28" s="97">
        <f>SUM(F22:F26)</f>
        <v>-1035174</v>
      </c>
      <c r="G28" s="147"/>
      <c r="H28" s="48">
        <f>SUM(H21:H27)</f>
        <v>-2131252</v>
      </c>
      <c r="I28" s="147"/>
      <c r="J28" s="97">
        <f>SUM(J22:J26)</f>
        <v>-2330866</v>
      </c>
      <c r="K28" s="7"/>
      <c r="L28" s="8"/>
      <c r="M28" s="66"/>
      <c r="N28" s="190"/>
      <c r="O28" s="184"/>
      <c r="P28" s="8"/>
      <c r="Q28" s="193"/>
      <c r="R28" s="8"/>
      <c r="S28" s="2"/>
    </row>
    <row r="29" spans="2:19" ht="12.75">
      <c r="B29" s="3"/>
      <c r="C29" s="3"/>
      <c r="D29" s="48"/>
      <c r="E29" s="147"/>
      <c r="F29" s="97"/>
      <c r="G29" s="147"/>
      <c r="H29" s="48"/>
      <c r="I29" s="147"/>
      <c r="J29" s="97"/>
      <c r="K29" s="7"/>
      <c r="L29" s="8"/>
      <c r="M29" s="66"/>
      <c r="N29" s="190"/>
      <c r="O29" s="184"/>
      <c r="P29" s="8"/>
      <c r="Q29" s="191"/>
      <c r="R29" s="8"/>
      <c r="S29" s="2"/>
    </row>
    <row r="30" spans="1:19" ht="12.75">
      <c r="A30" t="s">
        <v>15</v>
      </c>
      <c r="B30" s="3"/>
      <c r="C30" s="3"/>
      <c r="D30" s="97">
        <v>15201</v>
      </c>
      <c r="E30" s="147"/>
      <c r="F30" s="97">
        <v>24146</v>
      </c>
      <c r="G30" s="147"/>
      <c r="H30" s="97">
        <v>31098</v>
      </c>
      <c r="I30" s="147"/>
      <c r="J30" s="97">
        <v>64781</v>
      </c>
      <c r="K30" s="7"/>
      <c r="L30" s="8"/>
      <c r="M30" s="66"/>
      <c r="N30" s="186"/>
      <c r="O30" s="181"/>
      <c r="P30" s="8"/>
      <c r="Q30" s="191"/>
      <c r="R30" s="8"/>
      <c r="S30" s="2"/>
    </row>
    <row r="31" spans="1:19" ht="12.75">
      <c r="A31" s="10" t="s">
        <v>42</v>
      </c>
      <c r="B31" s="3"/>
      <c r="C31" s="3"/>
      <c r="D31" s="97">
        <v>-16844</v>
      </c>
      <c r="E31" s="147"/>
      <c r="F31" s="97">
        <v>-70418</v>
      </c>
      <c r="G31" s="147"/>
      <c r="H31" s="97">
        <v>-27640</v>
      </c>
      <c r="I31" s="147"/>
      <c r="J31" s="97">
        <v>-148972</v>
      </c>
      <c r="K31" s="7"/>
      <c r="L31" s="8"/>
      <c r="M31" s="66"/>
      <c r="N31" s="186"/>
      <c r="O31" s="181"/>
      <c r="P31" s="8"/>
      <c r="Q31" s="193"/>
      <c r="R31" s="8"/>
      <c r="S31" s="2"/>
    </row>
    <row r="32" spans="1:19" ht="12.75">
      <c r="A32" s="11" t="s">
        <v>101</v>
      </c>
      <c r="B32" s="3"/>
      <c r="C32" s="3"/>
      <c r="D32" s="48"/>
      <c r="E32" s="147"/>
      <c r="F32" s="97"/>
      <c r="G32" s="147"/>
      <c r="H32" s="48"/>
      <c r="I32" s="147"/>
      <c r="J32" s="97"/>
      <c r="K32" s="7"/>
      <c r="L32" s="8"/>
      <c r="M32" s="66"/>
      <c r="N32" s="186"/>
      <c r="O32" s="181"/>
      <c r="P32" s="8"/>
      <c r="Q32" s="191"/>
      <c r="R32" s="8"/>
      <c r="S32" s="2"/>
    </row>
    <row r="33" spans="1:19" ht="12.75">
      <c r="A33" s="12" t="s">
        <v>76</v>
      </c>
      <c r="B33" s="3"/>
      <c r="C33" s="3"/>
      <c r="D33" s="149">
        <v>0</v>
      </c>
      <c r="E33" s="147"/>
      <c r="F33" s="149">
        <v>-310</v>
      </c>
      <c r="G33" s="147"/>
      <c r="H33" s="149">
        <f>D33</f>
        <v>0</v>
      </c>
      <c r="I33" s="147"/>
      <c r="J33" s="149">
        <v>-648</v>
      </c>
      <c r="K33" s="7"/>
      <c r="L33" s="8"/>
      <c r="M33" s="66"/>
      <c r="N33" s="186"/>
      <c r="O33" s="181"/>
      <c r="P33" s="8"/>
      <c r="Q33" s="193"/>
      <c r="R33" s="8"/>
      <c r="S33" s="2"/>
    </row>
    <row r="34" spans="2:19" ht="12.75">
      <c r="B34" s="3"/>
      <c r="C34" s="3"/>
      <c r="D34" s="48"/>
      <c r="E34" s="147"/>
      <c r="F34" s="97"/>
      <c r="G34" s="147"/>
      <c r="H34" s="48"/>
      <c r="I34" s="147"/>
      <c r="J34" s="97"/>
      <c r="K34" s="7"/>
      <c r="L34" s="8"/>
      <c r="M34" s="66"/>
      <c r="N34" s="190"/>
      <c r="O34" s="184"/>
      <c r="P34" s="8"/>
      <c r="Q34" s="191"/>
      <c r="R34" s="8"/>
      <c r="S34" s="2"/>
    </row>
    <row r="35" spans="1:19" ht="12.75">
      <c r="A35" s="1" t="s">
        <v>117</v>
      </c>
      <c r="B35" s="3"/>
      <c r="C35" s="3"/>
      <c r="D35" s="97">
        <f>SUM(D28:D33)</f>
        <v>-1118659</v>
      </c>
      <c r="E35" s="147"/>
      <c r="F35" s="97">
        <f>SUM(F28:F33)</f>
        <v>-1081756</v>
      </c>
      <c r="G35" s="147"/>
      <c r="H35" s="97">
        <f>SUM(H28:H33)</f>
        <v>-2127794</v>
      </c>
      <c r="I35" s="147"/>
      <c r="J35" s="97">
        <f>SUM(J28:J33)</f>
        <v>-2415705</v>
      </c>
      <c r="K35" s="7"/>
      <c r="L35" s="8"/>
      <c r="M35" s="66"/>
      <c r="N35" s="186"/>
      <c r="O35" s="181"/>
      <c r="P35" s="8"/>
      <c r="Q35" s="191"/>
      <c r="R35" s="8"/>
      <c r="S35" s="2"/>
    </row>
    <row r="36" spans="1:19" ht="12.75">
      <c r="A36" s="1"/>
      <c r="B36" s="3"/>
      <c r="C36" s="3"/>
      <c r="D36" s="97"/>
      <c r="E36" s="147"/>
      <c r="F36" s="97"/>
      <c r="G36" s="147"/>
      <c r="H36" s="97"/>
      <c r="I36" s="147"/>
      <c r="J36" s="97"/>
      <c r="K36" s="7"/>
      <c r="L36" s="8"/>
      <c r="M36" s="66"/>
      <c r="N36" s="190"/>
      <c r="O36" s="184"/>
      <c r="P36" s="8"/>
      <c r="Q36" s="193"/>
      <c r="R36" s="8"/>
      <c r="S36" s="2"/>
    </row>
    <row r="37" spans="1:19" ht="12.75">
      <c r="A37" t="s">
        <v>71</v>
      </c>
      <c r="B37" s="65" t="s">
        <v>149</v>
      </c>
      <c r="C37" s="3"/>
      <c r="D37" s="148">
        <v>-19565</v>
      </c>
      <c r="E37" s="41"/>
      <c r="F37" s="149">
        <v>0</v>
      </c>
      <c r="G37" s="48"/>
      <c r="H37" s="148">
        <v>-35808</v>
      </c>
      <c r="I37" s="45"/>
      <c r="J37" s="149">
        <v>0</v>
      </c>
      <c r="K37" s="7"/>
      <c r="L37" s="8"/>
      <c r="M37" s="66"/>
      <c r="N37" s="186"/>
      <c r="O37" s="181"/>
      <c r="P37" s="8"/>
      <c r="Q37" s="191"/>
      <c r="R37" s="8"/>
      <c r="S37" s="2"/>
    </row>
    <row r="38" spans="1:19" ht="12.75">
      <c r="A38" s="1"/>
      <c r="B38" s="3"/>
      <c r="C38" s="3"/>
      <c r="D38" s="97"/>
      <c r="E38" s="147"/>
      <c r="F38" s="97"/>
      <c r="G38" s="147"/>
      <c r="H38" s="97"/>
      <c r="I38" s="147"/>
      <c r="J38" s="97"/>
      <c r="K38" s="7"/>
      <c r="L38" s="8"/>
      <c r="M38" s="66"/>
      <c r="N38" s="186"/>
      <c r="O38" s="181"/>
      <c r="P38" s="8"/>
      <c r="Q38" s="193"/>
      <c r="R38" s="8"/>
      <c r="S38" s="2"/>
    </row>
    <row r="39" spans="1:19" ht="12.75">
      <c r="A39" s="1" t="s">
        <v>118</v>
      </c>
      <c r="B39" s="3"/>
      <c r="C39" s="3"/>
      <c r="D39" s="48">
        <f>SUM(D35:D38)</f>
        <v>-1138224</v>
      </c>
      <c r="E39" s="147"/>
      <c r="F39" s="97">
        <f>SUM(F35:F37)</f>
        <v>-1081756</v>
      </c>
      <c r="G39" s="147"/>
      <c r="H39" s="48">
        <f>SUM(H35:H37)</f>
        <v>-2163602</v>
      </c>
      <c r="I39" s="147"/>
      <c r="J39" s="97">
        <f>SUM(J35:J37)</f>
        <v>-2415705</v>
      </c>
      <c r="K39" s="7"/>
      <c r="L39" s="8"/>
      <c r="M39" s="66"/>
      <c r="N39" s="193"/>
      <c r="O39" s="174"/>
      <c r="P39" s="8"/>
      <c r="Q39" s="191"/>
      <c r="R39" s="8"/>
      <c r="S39" s="2"/>
    </row>
    <row r="40" spans="2:19" ht="12.75">
      <c r="B40" s="3"/>
      <c r="C40" s="3"/>
      <c r="D40" s="97"/>
      <c r="E40" s="147"/>
      <c r="F40" s="97"/>
      <c r="G40" s="147"/>
      <c r="H40" s="97"/>
      <c r="I40" s="147"/>
      <c r="J40" s="97"/>
      <c r="K40" s="7"/>
      <c r="L40" s="8"/>
      <c r="M40" s="66"/>
      <c r="N40" s="186"/>
      <c r="O40" s="181"/>
      <c r="P40" s="8"/>
      <c r="Q40" s="193"/>
      <c r="R40" s="8"/>
      <c r="S40" s="2"/>
    </row>
    <row r="41" spans="1:19" ht="12.75">
      <c r="A41" s="1" t="s">
        <v>72</v>
      </c>
      <c r="B41" s="3"/>
      <c r="C41" s="3"/>
      <c r="D41" s="97">
        <v>0</v>
      </c>
      <c r="E41" s="98"/>
      <c r="F41" s="99">
        <v>0</v>
      </c>
      <c r="G41" s="99"/>
      <c r="H41" s="99">
        <v>0</v>
      </c>
      <c r="I41" s="99"/>
      <c r="J41" s="99">
        <v>0</v>
      </c>
      <c r="K41" s="7"/>
      <c r="L41" s="8"/>
      <c r="M41" s="66"/>
      <c r="N41" s="190"/>
      <c r="O41" s="184"/>
      <c r="P41" s="8"/>
      <c r="Q41" s="191"/>
      <c r="R41" s="8"/>
      <c r="S41" s="2"/>
    </row>
    <row r="42" spans="1:19" ht="12.75">
      <c r="A42" s="10"/>
      <c r="B42" s="3"/>
      <c r="C42" s="3"/>
      <c r="D42" s="97"/>
      <c r="E42" s="147"/>
      <c r="F42" s="97"/>
      <c r="G42" s="147"/>
      <c r="H42" s="97"/>
      <c r="I42" s="147"/>
      <c r="J42" s="97"/>
      <c r="K42" s="7"/>
      <c r="L42" s="8"/>
      <c r="M42" s="66"/>
      <c r="N42" s="186"/>
      <c r="O42" s="181"/>
      <c r="P42" s="8"/>
      <c r="Q42" s="193"/>
      <c r="R42" s="8"/>
      <c r="S42" s="2"/>
    </row>
    <row r="43" spans="1:19" ht="12.75">
      <c r="A43" s="1" t="s">
        <v>119</v>
      </c>
      <c r="B43" s="3"/>
      <c r="C43" s="3"/>
      <c r="D43" s="48"/>
      <c r="E43" s="48"/>
      <c r="F43" s="97"/>
      <c r="G43" s="48"/>
      <c r="H43" s="48"/>
      <c r="I43" s="147"/>
      <c r="J43" s="97"/>
      <c r="K43" s="7"/>
      <c r="L43" s="8"/>
      <c r="M43" s="66"/>
      <c r="N43" s="191"/>
      <c r="O43" s="174"/>
      <c r="P43" s="8"/>
      <c r="Q43" s="193"/>
      <c r="R43" s="8"/>
      <c r="S43" s="2"/>
    </row>
    <row r="44" spans="1:18" s="2" customFormat="1" ht="13.5" thickBot="1">
      <c r="A44" s="67" t="s">
        <v>73</v>
      </c>
      <c r="B44" s="21"/>
      <c r="C44" s="21"/>
      <c r="D44" s="150">
        <f>SUM(D39:D43)</f>
        <v>-1138224</v>
      </c>
      <c r="E44" s="147"/>
      <c r="F44" s="151">
        <f>SUM(F39:F43)</f>
        <v>-1081756</v>
      </c>
      <c r="G44" s="147"/>
      <c r="H44" s="150">
        <f>SUM(H39:H43)</f>
        <v>-2163602</v>
      </c>
      <c r="I44" s="147"/>
      <c r="J44" s="151">
        <f>SUM(J39:J43)</f>
        <v>-2415705</v>
      </c>
      <c r="K44" s="8"/>
      <c r="L44" s="8"/>
      <c r="M44" s="66"/>
      <c r="N44" s="186"/>
      <c r="O44" s="181"/>
      <c r="P44" s="8"/>
      <c r="Q44" s="191"/>
      <c r="R44" s="8"/>
    </row>
    <row r="45" spans="2:19" ht="13.5" thickTop="1">
      <c r="B45" s="3"/>
      <c r="C45" s="3"/>
      <c r="D45" s="146"/>
      <c r="E45" s="45"/>
      <c r="F45" s="146"/>
      <c r="G45" s="147"/>
      <c r="H45" s="146"/>
      <c r="I45" s="45"/>
      <c r="J45" s="146"/>
      <c r="K45" s="7"/>
      <c r="L45" s="8"/>
      <c r="M45" s="66"/>
      <c r="N45" s="193"/>
      <c r="O45" s="174"/>
      <c r="P45" s="8"/>
      <c r="Q45" s="191"/>
      <c r="R45" s="8"/>
      <c r="S45" s="2"/>
    </row>
    <row r="46" spans="2:19" ht="12.75">
      <c r="B46" s="3"/>
      <c r="C46" s="3"/>
      <c r="D46" s="146"/>
      <c r="E46" s="45"/>
      <c r="F46" s="146"/>
      <c r="G46" s="147"/>
      <c r="H46" s="146"/>
      <c r="I46" s="45"/>
      <c r="J46" s="146"/>
      <c r="K46" s="7"/>
      <c r="L46" s="8"/>
      <c r="M46" s="66"/>
      <c r="N46" s="190"/>
      <c r="O46" s="184"/>
      <c r="P46" s="8"/>
      <c r="Q46" s="191"/>
      <c r="R46" s="8"/>
      <c r="S46" s="2"/>
    </row>
    <row r="47" spans="1:19" ht="12.75">
      <c r="A47" s="1" t="s">
        <v>120</v>
      </c>
      <c r="B47" s="3"/>
      <c r="C47" s="3"/>
      <c r="D47" s="146"/>
      <c r="E47" s="45"/>
      <c r="F47" s="146"/>
      <c r="G47" s="147"/>
      <c r="H47" s="146"/>
      <c r="I47" s="45"/>
      <c r="J47" s="146"/>
      <c r="K47" s="7"/>
      <c r="L47" s="8"/>
      <c r="M47" s="66"/>
      <c r="N47" s="186"/>
      <c r="O47" s="181"/>
      <c r="P47" s="8"/>
      <c r="Q47" s="191"/>
      <c r="R47" s="8"/>
      <c r="S47" s="2"/>
    </row>
    <row r="48" spans="1:19" ht="12.75">
      <c r="A48" s="10" t="s">
        <v>74</v>
      </c>
      <c r="B48" s="3"/>
      <c r="C48" s="3"/>
      <c r="D48" s="146">
        <f>D39</f>
        <v>-1138224</v>
      </c>
      <c r="E48" s="45"/>
      <c r="F48" s="146">
        <f>F39-F49</f>
        <v>-1081756</v>
      </c>
      <c r="G48" s="147"/>
      <c r="H48" s="146">
        <f>H39</f>
        <v>-2163602</v>
      </c>
      <c r="I48" s="45"/>
      <c r="J48" s="146">
        <f>J39-J49</f>
        <v>-2415705</v>
      </c>
      <c r="K48" s="7"/>
      <c r="L48" s="8"/>
      <c r="M48" s="66"/>
      <c r="N48" s="186"/>
      <c r="O48" s="181"/>
      <c r="P48" s="8"/>
      <c r="Q48" s="191"/>
      <c r="R48" s="8"/>
      <c r="S48" s="2"/>
    </row>
    <row r="49" spans="1:19" ht="12.75">
      <c r="A49" s="10" t="s">
        <v>102</v>
      </c>
      <c r="B49" s="3"/>
      <c r="C49" s="3"/>
      <c r="D49" s="146">
        <v>0</v>
      </c>
      <c r="E49" s="45"/>
      <c r="F49" s="146">
        <v>0</v>
      </c>
      <c r="G49" s="147"/>
      <c r="H49" s="146">
        <v>0</v>
      </c>
      <c r="I49" s="45"/>
      <c r="J49" s="146">
        <v>0</v>
      </c>
      <c r="K49" s="7"/>
      <c r="L49" s="8"/>
      <c r="M49" s="66"/>
      <c r="N49" s="186"/>
      <c r="O49" s="181"/>
      <c r="P49" s="8"/>
      <c r="Q49" s="191"/>
      <c r="R49" s="8"/>
      <c r="S49" s="2"/>
    </row>
    <row r="50" spans="1:19" ht="13.5" thickBot="1">
      <c r="A50" s="10"/>
      <c r="B50" s="3"/>
      <c r="C50" s="3"/>
      <c r="D50" s="151">
        <f>SUM(D48:D49)</f>
        <v>-1138224</v>
      </c>
      <c r="E50" s="45"/>
      <c r="F50" s="151">
        <f>SUM(F48:F49)</f>
        <v>-1081756</v>
      </c>
      <c r="G50" s="147"/>
      <c r="H50" s="151">
        <f>SUM(H48)</f>
        <v>-2163602</v>
      </c>
      <c r="I50" s="45"/>
      <c r="J50" s="151">
        <f>SUM(J48:J49)</f>
        <v>-2415705</v>
      </c>
      <c r="K50" s="7"/>
      <c r="L50" s="8"/>
      <c r="M50" s="66"/>
      <c r="N50" s="186"/>
      <c r="O50" s="181"/>
      <c r="P50" s="8"/>
      <c r="Q50" s="189"/>
      <c r="R50" s="8"/>
      <c r="S50" s="2"/>
    </row>
    <row r="51" spans="2:19" ht="13.5" thickTop="1">
      <c r="B51" s="3"/>
      <c r="C51" s="3"/>
      <c r="D51" s="146"/>
      <c r="E51" s="13"/>
      <c r="F51" s="146"/>
      <c r="G51" s="28"/>
      <c r="H51" s="3"/>
      <c r="I51" s="13"/>
      <c r="J51" s="146"/>
      <c r="K51" s="7"/>
      <c r="L51" s="8"/>
      <c r="M51" s="66"/>
      <c r="N51" s="186"/>
      <c r="O51" s="181"/>
      <c r="P51" s="8"/>
      <c r="Q51" s="189"/>
      <c r="R51" s="8"/>
      <c r="S51" s="2"/>
    </row>
    <row r="52" spans="1:19" ht="12.75">
      <c r="A52" s="1" t="s">
        <v>119</v>
      </c>
      <c r="B52" s="3"/>
      <c r="C52" s="3"/>
      <c r="D52" s="146"/>
      <c r="E52" s="13"/>
      <c r="F52" s="146"/>
      <c r="G52" s="28"/>
      <c r="H52" s="3"/>
      <c r="I52" s="13"/>
      <c r="J52" s="146"/>
      <c r="K52" s="7"/>
      <c r="L52" s="8"/>
      <c r="M52" s="66"/>
      <c r="N52" s="186"/>
      <c r="O52" s="181"/>
      <c r="P52" s="8"/>
      <c r="Q52" s="189"/>
      <c r="R52" s="8"/>
      <c r="S52" s="2"/>
    </row>
    <row r="53" spans="1:19" ht="12.75">
      <c r="A53" s="1" t="s">
        <v>75</v>
      </c>
      <c r="B53" s="3"/>
      <c r="C53" s="3"/>
      <c r="D53" s="146"/>
      <c r="E53" s="13"/>
      <c r="F53" s="146"/>
      <c r="G53" s="28"/>
      <c r="H53" s="3"/>
      <c r="I53" s="13"/>
      <c r="J53" s="146"/>
      <c r="K53" s="7"/>
      <c r="L53" s="8"/>
      <c r="M53" s="66"/>
      <c r="N53" s="186"/>
      <c r="O53" s="182"/>
      <c r="P53" s="8"/>
      <c r="Q53" s="192"/>
      <c r="R53" s="8"/>
      <c r="S53" s="2"/>
    </row>
    <row r="54" spans="1:19" ht="12.75">
      <c r="A54" s="10" t="s">
        <v>74</v>
      </c>
      <c r="B54" s="3"/>
      <c r="C54" s="3"/>
      <c r="D54" s="146">
        <f>D44</f>
        <v>-1138224</v>
      </c>
      <c r="E54" s="13"/>
      <c r="F54" s="146">
        <f>F44-F55</f>
        <v>-1081756</v>
      </c>
      <c r="G54" s="28"/>
      <c r="H54" s="61">
        <f>H44-H55</f>
        <v>-2163602</v>
      </c>
      <c r="I54" s="13"/>
      <c r="J54" s="146">
        <f>J44-J55</f>
        <v>-2415705</v>
      </c>
      <c r="K54" s="7"/>
      <c r="L54" s="8"/>
      <c r="M54" s="66"/>
      <c r="N54" s="186"/>
      <c r="O54" s="182"/>
      <c r="P54" s="8"/>
      <c r="Q54" s="193"/>
      <c r="R54" s="8"/>
      <c r="S54" s="2"/>
    </row>
    <row r="55" spans="1:19" ht="12.75">
      <c r="A55" s="10" t="str">
        <f>A49</f>
        <v>   NON-CONTROLLING INTEREST</v>
      </c>
      <c r="B55" s="3"/>
      <c r="C55" s="3"/>
      <c r="D55" s="146">
        <v>0</v>
      </c>
      <c r="E55" s="13"/>
      <c r="F55" s="146">
        <f>F49</f>
        <v>0</v>
      </c>
      <c r="G55" s="28"/>
      <c r="H55" s="45">
        <v>0</v>
      </c>
      <c r="I55" s="13"/>
      <c r="J55" s="146">
        <f>J49</f>
        <v>0</v>
      </c>
      <c r="K55" s="7"/>
      <c r="L55" s="8"/>
      <c r="M55" s="66"/>
      <c r="N55" s="186"/>
      <c r="O55" s="182"/>
      <c r="P55" s="8"/>
      <c r="Q55" s="193"/>
      <c r="R55" s="8"/>
      <c r="S55" s="2"/>
    </row>
    <row r="56" spans="2:19" ht="13.5" thickBot="1">
      <c r="B56" s="3"/>
      <c r="C56" s="3"/>
      <c r="D56" s="151">
        <f>SUM(D54:D55)</f>
        <v>-1138224</v>
      </c>
      <c r="E56" s="13"/>
      <c r="F56" s="151">
        <f>SUM(F54:F55)</f>
        <v>-1081756</v>
      </c>
      <c r="G56" s="28"/>
      <c r="H56" s="96">
        <f>SUM(H54:H55)</f>
        <v>-2163602</v>
      </c>
      <c r="I56" s="13"/>
      <c r="J56" s="151">
        <f>SUM(J54:J55)</f>
        <v>-2415705</v>
      </c>
      <c r="K56" s="7"/>
      <c r="L56" s="8"/>
      <c r="M56" s="66"/>
      <c r="N56" s="186"/>
      <c r="O56" s="180"/>
      <c r="P56" s="8"/>
      <c r="Q56" s="189"/>
      <c r="R56" s="8"/>
      <c r="S56" s="2"/>
    </row>
    <row r="57" spans="2:19" ht="13.5" thickTop="1">
      <c r="B57" s="3"/>
      <c r="C57" s="3"/>
      <c r="D57" s="146"/>
      <c r="E57" s="13"/>
      <c r="F57" s="146"/>
      <c r="G57" s="28"/>
      <c r="H57" s="3"/>
      <c r="I57" s="13"/>
      <c r="J57" s="146"/>
      <c r="K57" s="7"/>
      <c r="L57" s="8"/>
      <c r="M57" s="66"/>
      <c r="N57" s="186"/>
      <c r="O57" s="174"/>
      <c r="P57" s="8"/>
      <c r="Q57" s="189"/>
      <c r="R57" s="8"/>
      <c r="S57" s="2"/>
    </row>
    <row r="58" spans="1:19" ht="12.75">
      <c r="A58" s="10" t="s">
        <v>121</v>
      </c>
      <c r="B58" s="65"/>
      <c r="C58" s="65"/>
      <c r="D58" s="146"/>
      <c r="E58" s="13"/>
      <c r="F58" s="146"/>
      <c r="G58" s="28"/>
      <c r="H58" s="3"/>
      <c r="I58" s="13"/>
      <c r="J58" s="146"/>
      <c r="K58" s="7"/>
      <c r="L58" s="8"/>
      <c r="M58" s="66"/>
      <c r="N58" s="186"/>
      <c r="O58" s="174"/>
      <c r="P58" s="8"/>
      <c r="Q58" s="187"/>
      <c r="R58" s="8"/>
      <c r="S58" s="2"/>
    </row>
    <row r="59" spans="1:19" s="3" customFormat="1" ht="12.75">
      <c r="A59" s="64" t="s">
        <v>16</v>
      </c>
      <c r="B59" s="65" t="s">
        <v>17</v>
      </c>
      <c r="D59" s="154">
        <f>(D39/(320683100))*100</f>
        <v>-0.35493731974026693</v>
      </c>
      <c r="E59" s="155"/>
      <c r="F59" s="156">
        <v>-0.35</v>
      </c>
      <c r="G59" s="157"/>
      <c r="H59" s="154">
        <f>(H39/(320683100))*100</f>
        <v>-0.6746853825474433</v>
      </c>
      <c r="I59" s="158"/>
      <c r="J59" s="165">
        <v>-0.79</v>
      </c>
      <c r="K59" s="13"/>
      <c r="L59" s="28"/>
      <c r="M59" s="28"/>
      <c r="N59" s="186"/>
      <c r="O59" s="182"/>
      <c r="P59" s="28"/>
      <c r="Q59" s="28"/>
      <c r="R59" s="28"/>
      <c r="S59" s="21"/>
    </row>
    <row r="60" spans="1:19" s="3" customFormat="1" ht="12.75">
      <c r="A60" s="64" t="s">
        <v>144</v>
      </c>
      <c r="B60" s="65"/>
      <c r="D60" s="154" t="s">
        <v>145</v>
      </c>
      <c r="E60" s="155"/>
      <c r="F60" s="156" t="s">
        <v>145</v>
      </c>
      <c r="G60" s="157"/>
      <c r="H60" s="154" t="s">
        <v>145</v>
      </c>
      <c r="I60" s="158"/>
      <c r="J60" s="159" t="s">
        <v>145</v>
      </c>
      <c r="K60" s="13"/>
      <c r="L60" s="28"/>
      <c r="M60" s="28"/>
      <c r="N60" s="186"/>
      <c r="O60" s="182"/>
      <c r="P60" s="28"/>
      <c r="Q60" s="28"/>
      <c r="R60" s="28"/>
      <c r="S60" s="21"/>
    </row>
    <row r="61" spans="4:19" ht="12.75">
      <c r="D61" s="160"/>
      <c r="E61" s="161"/>
      <c r="F61" s="162"/>
      <c r="G61" s="163"/>
      <c r="H61" s="164"/>
      <c r="I61" s="161"/>
      <c r="J61" s="163"/>
      <c r="K61" s="7"/>
      <c r="L61" s="8"/>
      <c r="M61" s="8"/>
      <c r="N61" s="185"/>
      <c r="O61" s="179"/>
      <c r="P61" s="8"/>
      <c r="Q61" s="8"/>
      <c r="R61" s="8"/>
      <c r="S61" s="2"/>
    </row>
    <row r="62" spans="4:19" ht="12.75">
      <c r="D62" s="9"/>
      <c r="E62" s="7"/>
      <c r="F62" s="14"/>
      <c r="G62" s="8"/>
      <c r="H62" s="13"/>
      <c r="I62" s="7"/>
      <c r="J62" s="15"/>
      <c r="K62" s="7"/>
      <c r="L62" s="8"/>
      <c r="M62" s="8"/>
      <c r="N62" s="185"/>
      <c r="O62" s="179"/>
      <c r="P62" s="8"/>
      <c r="Q62" s="8"/>
      <c r="R62" s="8"/>
      <c r="S62" s="2"/>
    </row>
    <row r="63" spans="1:19" ht="12.75">
      <c r="A63" s="46" t="s">
        <v>44</v>
      </c>
      <c r="D63" s="9"/>
      <c r="E63" s="7"/>
      <c r="F63" s="14"/>
      <c r="G63" s="8"/>
      <c r="H63" s="13"/>
      <c r="I63" s="7"/>
      <c r="J63" s="8"/>
      <c r="K63" s="7"/>
      <c r="L63" s="8"/>
      <c r="M63" s="8"/>
      <c r="N63" s="8"/>
      <c r="O63" s="183"/>
      <c r="P63" s="8"/>
      <c r="Q63" s="8"/>
      <c r="R63" s="8"/>
      <c r="S63" s="2"/>
    </row>
    <row r="64" spans="1:19" ht="12.75">
      <c r="A64" s="16"/>
      <c r="D64" s="9"/>
      <c r="H64" s="17"/>
      <c r="J64" s="18"/>
      <c r="M64" s="2"/>
      <c r="N64" s="2"/>
      <c r="O64" s="138"/>
      <c r="P64" s="2"/>
      <c r="Q64" s="2"/>
      <c r="R64" s="2"/>
      <c r="S64" s="2"/>
    </row>
    <row r="65" spans="1:19" ht="12.75">
      <c r="A65" s="198" t="s">
        <v>163</v>
      </c>
      <c r="B65" s="198"/>
      <c r="C65" s="198"/>
      <c r="D65" s="198"/>
      <c r="E65" s="198"/>
      <c r="F65" s="198"/>
      <c r="G65" s="198"/>
      <c r="H65" s="198"/>
      <c r="I65" s="198"/>
      <c r="J65" s="198"/>
      <c r="M65" s="2"/>
      <c r="N65" s="2"/>
      <c r="O65" s="138"/>
      <c r="P65" s="2"/>
      <c r="Q65" s="2"/>
      <c r="R65" s="2"/>
      <c r="S65" s="2"/>
    </row>
    <row r="66" spans="1:19" ht="12.75">
      <c r="A66" s="198"/>
      <c r="B66" s="198"/>
      <c r="C66" s="198"/>
      <c r="D66" s="198"/>
      <c r="E66" s="198"/>
      <c r="F66" s="198"/>
      <c r="G66" s="198"/>
      <c r="H66" s="198"/>
      <c r="I66" s="198"/>
      <c r="J66" s="198"/>
      <c r="M66" s="2"/>
      <c r="N66" s="2"/>
      <c r="O66" s="138"/>
      <c r="P66" s="2"/>
      <c r="Q66" s="2"/>
      <c r="R66" s="2"/>
      <c r="S66" s="2"/>
    </row>
    <row r="67" spans="1:19" ht="0.75" customHeight="1">
      <c r="A67" s="107"/>
      <c r="B67" s="107"/>
      <c r="C67" s="107"/>
      <c r="D67" s="107"/>
      <c r="E67" s="107"/>
      <c r="F67" s="107"/>
      <c r="G67" s="107"/>
      <c r="H67" s="107"/>
      <c r="I67" s="107"/>
      <c r="J67" s="107"/>
      <c r="M67" s="2"/>
      <c r="N67" s="2"/>
      <c r="O67" s="138"/>
      <c r="P67" s="2"/>
      <c r="Q67" s="2"/>
      <c r="R67" s="2"/>
      <c r="S67" s="2"/>
    </row>
    <row r="68" spans="13:19" ht="12.75" hidden="1">
      <c r="M68" s="2"/>
      <c r="N68" s="2"/>
      <c r="O68" s="138"/>
      <c r="P68" s="2"/>
      <c r="Q68" s="2"/>
      <c r="R68" s="2"/>
      <c r="S68" s="2"/>
    </row>
    <row r="69" spans="13:19" ht="12.75">
      <c r="M69" s="2"/>
      <c r="N69" s="2"/>
      <c r="O69" s="138"/>
      <c r="P69" s="2"/>
      <c r="Q69" s="2"/>
      <c r="R69" s="2"/>
      <c r="S69" s="2"/>
    </row>
    <row r="70" spans="1:19" ht="12.75">
      <c r="A70" s="16" t="s">
        <v>156</v>
      </c>
      <c r="B70" s="16"/>
      <c r="C70" s="16"/>
      <c r="D70" s="177"/>
      <c r="E70" s="16"/>
      <c r="F70" s="16"/>
      <c r="G70" s="178"/>
      <c r="H70" s="16"/>
      <c r="I70" s="16"/>
      <c r="J70" s="16"/>
      <c r="M70" s="2"/>
      <c r="N70" s="2"/>
      <c r="O70" s="138"/>
      <c r="P70" s="2"/>
      <c r="Q70" s="2"/>
      <c r="R70" s="2"/>
      <c r="S70" s="2"/>
    </row>
    <row r="71" spans="1:19" ht="12.75">
      <c r="A71" s="16" t="s">
        <v>155</v>
      </c>
      <c r="B71" s="16"/>
      <c r="C71" s="16"/>
      <c r="D71" s="177"/>
      <c r="E71" s="16"/>
      <c r="F71" s="16"/>
      <c r="G71" s="178"/>
      <c r="H71" s="16"/>
      <c r="I71" s="16"/>
      <c r="J71" s="16"/>
      <c r="M71" s="2"/>
      <c r="N71" s="2"/>
      <c r="O71" s="138"/>
      <c r="P71" s="2"/>
      <c r="Q71" s="2"/>
      <c r="R71" s="2"/>
      <c r="S71" s="2"/>
    </row>
    <row r="72" spans="4:19" ht="12.75">
      <c r="D72" s="9"/>
      <c r="M72" s="2"/>
      <c r="N72" s="2"/>
      <c r="O72" s="138"/>
      <c r="P72" s="2"/>
      <c r="Q72" s="2"/>
      <c r="R72" s="2"/>
      <c r="S72" s="2"/>
    </row>
    <row r="73" spans="4:19" ht="12.75">
      <c r="D73" s="9"/>
      <c r="M73" s="2"/>
      <c r="N73" s="2"/>
      <c r="O73" s="138"/>
      <c r="P73" s="2"/>
      <c r="Q73" s="2"/>
      <c r="R73" s="2"/>
      <c r="S73" s="2"/>
    </row>
    <row r="74" spans="4:19" ht="12.75">
      <c r="D74" s="9"/>
      <c r="M74" s="2"/>
      <c r="N74" s="2"/>
      <c r="O74" s="138"/>
      <c r="P74" s="2"/>
      <c r="Q74" s="2"/>
      <c r="R74" s="2"/>
      <c r="S74" s="2"/>
    </row>
    <row r="75" spans="4:19" ht="12.75">
      <c r="D75" s="9"/>
      <c r="M75" s="2"/>
      <c r="N75" s="2"/>
      <c r="O75" s="138"/>
      <c r="P75" s="2"/>
      <c r="Q75" s="2"/>
      <c r="R75" s="2"/>
      <c r="S75" s="2"/>
    </row>
    <row r="76" spans="4:15" ht="12.75">
      <c r="D76" s="9"/>
      <c r="O76" s="138"/>
    </row>
    <row r="77" spans="1:15" ht="12.75">
      <c r="A77" s="109"/>
      <c r="B77" s="110"/>
      <c r="C77" s="110"/>
      <c r="D77" s="110"/>
      <c r="E77" s="110"/>
      <c r="F77" s="110"/>
      <c r="G77" s="110"/>
      <c r="H77" s="110"/>
      <c r="I77" s="110"/>
      <c r="J77" s="110"/>
      <c r="K77" s="110"/>
      <c r="L77" s="110"/>
      <c r="M77" s="111"/>
      <c r="N77" s="111"/>
      <c r="O77" s="138"/>
    </row>
    <row r="78" spans="1:15" ht="12.75">
      <c r="A78" s="109"/>
      <c r="B78" s="110"/>
      <c r="C78" s="110"/>
      <c r="D78" s="110"/>
      <c r="E78" s="110"/>
      <c r="F78" s="110"/>
      <c r="G78" s="110"/>
      <c r="H78" s="110"/>
      <c r="I78" s="110"/>
      <c r="J78" s="110"/>
      <c r="K78" s="110"/>
      <c r="L78" s="110"/>
      <c r="M78" s="111"/>
      <c r="N78" s="111"/>
      <c r="O78" s="138"/>
    </row>
    <row r="79" spans="4:15" ht="12.75">
      <c r="D79" s="9"/>
      <c r="O79" s="138"/>
    </row>
    <row r="80" spans="4:15" ht="12.75">
      <c r="D80" s="9"/>
      <c r="O80" s="138"/>
    </row>
    <row r="81" spans="4:15" ht="12.75">
      <c r="D81" s="9"/>
      <c r="O81" s="138"/>
    </row>
    <row r="82" spans="4:15" ht="12.75">
      <c r="D82" s="9"/>
      <c r="O82" s="138"/>
    </row>
    <row r="83" spans="4:15" ht="12.75">
      <c r="D83" s="9"/>
      <c r="O83" s="138"/>
    </row>
    <row r="84" spans="4:15" ht="12.75">
      <c r="D84" s="9"/>
      <c r="O84" s="138"/>
    </row>
    <row r="85" spans="4:15" ht="12.75">
      <c r="D85" s="9"/>
      <c r="O85" s="138"/>
    </row>
    <row r="86" spans="4:15" ht="12.75">
      <c r="D86" s="9"/>
      <c r="O86" s="138"/>
    </row>
    <row r="87" spans="4:15" ht="12.75">
      <c r="D87" s="9"/>
      <c r="O87" s="75"/>
    </row>
    <row r="88" spans="4:15" ht="12.75">
      <c r="D88" s="9"/>
      <c r="O88" s="75"/>
    </row>
    <row r="89" spans="4:15" ht="12.75">
      <c r="D89" s="9"/>
      <c r="O89" s="75"/>
    </row>
    <row r="90" spans="4:15" ht="12.75">
      <c r="D90" s="9"/>
      <c r="O90" s="75"/>
    </row>
    <row r="91" spans="4:15" ht="12.75">
      <c r="D91" s="9"/>
      <c r="O91" s="75"/>
    </row>
    <row r="92" spans="4:15" ht="12.75">
      <c r="D92" s="9"/>
      <c r="O92" s="75"/>
    </row>
    <row r="93" spans="4:15" ht="12.75">
      <c r="D93" s="9"/>
      <c r="O93" s="75"/>
    </row>
    <row r="94" spans="4:15" ht="12.75">
      <c r="D94" s="9"/>
      <c r="O94" s="75"/>
    </row>
    <row r="95" spans="4:15" ht="12.75">
      <c r="D95" s="9"/>
      <c r="O95" s="75"/>
    </row>
    <row r="96" spans="4:15" ht="12.75">
      <c r="D96" s="9"/>
      <c r="O96" s="75"/>
    </row>
    <row r="97" spans="4:15" ht="12.75">
      <c r="D97" s="9"/>
      <c r="O97" s="75"/>
    </row>
    <row r="98" spans="4:15" ht="12.75">
      <c r="D98" s="9"/>
      <c r="O98" s="75"/>
    </row>
    <row r="99" spans="4:15" ht="12.75">
      <c r="D99" s="9"/>
      <c r="O99" s="75"/>
    </row>
    <row r="100" spans="4:15" ht="12.75">
      <c r="D100" s="9"/>
      <c r="O100" s="75"/>
    </row>
    <row r="101" spans="4:15" ht="12.75">
      <c r="D101" s="9"/>
      <c r="O101" s="75"/>
    </row>
    <row r="102" spans="4:15" ht="12.75">
      <c r="D102" s="9"/>
      <c r="O102" s="75"/>
    </row>
    <row r="103" spans="4:15" ht="12.75">
      <c r="D103" s="9"/>
      <c r="O103" s="75"/>
    </row>
    <row r="104" spans="4:15" ht="12.75">
      <c r="D104" s="9"/>
      <c r="O104" s="75"/>
    </row>
    <row r="105" spans="4:15" ht="12.75">
      <c r="D105" s="9"/>
      <c r="O105" s="75"/>
    </row>
    <row r="106" spans="4:15" ht="12.75">
      <c r="D106" s="9"/>
      <c r="O106" s="75"/>
    </row>
    <row r="107" spans="4:15" ht="12.75">
      <c r="D107" s="9"/>
      <c r="O107" s="75"/>
    </row>
    <row r="108" spans="4:15" ht="12.75">
      <c r="D108" s="9"/>
      <c r="O108" s="75"/>
    </row>
    <row r="109" spans="4:15" ht="12.75">
      <c r="D109" s="9"/>
      <c r="O109" s="75"/>
    </row>
    <row r="110" spans="4:15" ht="12.75">
      <c r="D110" s="9"/>
      <c r="O110" s="75"/>
    </row>
    <row r="111" ht="12.75">
      <c r="D111" s="9"/>
    </row>
    <row r="112" ht="12.75">
      <c r="D112" s="9"/>
    </row>
    <row r="113" ht="12.75">
      <c r="D113" s="9"/>
    </row>
    <row r="114" ht="12.75">
      <c r="D114" s="9"/>
    </row>
    <row r="115" ht="12.75">
      <c r="D115" s="9"/>
    </row>
    <row r="116" ht="12.75">
      <c r="D116" s="9"/>
    </row>
    <row r="117" ht="12.75">
      <c r="D117" s="9"/>
    </row>
    <row r="118" ht="12.75">
      <c r="D118" s="9"/>
    </row>
    <row r="119" ht="12.75">
      <c r="D119" s="9"/>
    </row>
    <row r="120" ht="12.75">
      <c r="D120" s="9"/>
    </row>
    <row r="121" ht="12.75">
      <c r="D121" s="9"/>
    </row>
    <row r="122" ht="12.75">
      <c r="D122" s="9"/>
    </row>
    <row r="123" ht="12.75">
      <c r="D123" s="9"/>
    </row>
    <row r="124" ht="12.75">
      <c r="D124" s="9"/>
    </row>
    <row r="125" ht="12.75">
      <c r="D125" s="9"/>
    </row>
    <row r="126" ht="12.75">
      <c r="D126" s="9"/>
    </row>
    <row r="127" ht="12.75">
      <c r="D127" s="9"/>
    </row>
    <row r="128" ht="12.75">
      <c r="D128" s="9"/>
    </row>
    <row r="129" ht="12.75">
      <c r="D129" s="9"/>
    </row>
    <row r="130" ht="12.75">
      <c r="D130" s="9"/>
    </row>
    <row r="131" ht="12.75">
      <c r="D131" s="9"/>
    </row>
    <row r="132" ht="12.75">
      <c r="D132" s="9"/>
    </row>
    <row r="133" ht="12.75">
      <c r="D133" s="9"/>
    </row>
    <row r="134" ht="12.75">
      <c r="D134" s="9"/>
    </row>
    <row r="135" ht="12.75">
      <c r="D135" s="9"/>
    </row>
    <row r="136" ht="12.75">
      <c r="D136" s="9"/>
    </row>
    <row r="137" ht="12.75">
      <c r="D137" s="9"/>
    </row>
    <row r="138" ht="12.75">
      <c r="D138" s="9"/>
    </row>
    <row r="139" ht="12.75">
      <c r="D139" s="9"/>
    </row>
    <row r="140" ht="12.75">
      <c r="D140" s="9"/>
    </row>
    <row r="141" ht="12.75">
      <c r="D141" s="9"/>
    </row>
    <row r="142" ht="12.75">
      <c r="D142" s="9"/>
    </row>
    <row r="143" ht="12.75">
      <c r="D143" s="9"/>
    </row>
    <row r="144" ht="12.75">
      <c r="D144" s="9"/>
    </row>
    <row r="145" ht="12.75">
      <c r="D145" s="9"/>
    </row>
    <row r="146" ht="12.75">
      <c r="D146" s="9"/>
    </row>
    <row r="147" ht="12.75">
      <c r="D147" s="9"/>
    </row>
    <row r="148" ht="12.75">
      <c r="D148" s="9"/>
    </row>
    <row r="149" ht="12.75">
      <c r="D149" s="9"/>
    </row>
    <row r="150" ht="12.75">
      <c r="D150" s="9"/>
    </row>
    <row r="151" ht="12.75">
      <c r="D151" s="9"/>
    </row>
    <row r="152" ht="12.75">
      <c r="D152" s="9"/>
    </row>
    <row r="153" ht="12.75">
      <c r="D153" s="9"/>
    </row>
    <row r="154" ht="12.75">
      <c r="D154" s="9"/>
    </row>
    <row r="155" ht="12.75">
      <c r="D155" s="9"/>
    </row>
    <row r="156" ht="12.75">
      <c r="D156" s="9"/>
    </row>
    <row r="157" ht="12.75">
      <c r="D157" s="9"/>
    </row>
    <row r="158" ht="12.75">
      <c r="D158" s="9"/>
    </row>
    <row r="159" ht="12.75">
      <c r="D159" s="9"/>
    </row>
    <row r="160" ht="12.75">
      <c r="D160" s="9"/>
    </row>
    <row r="161" ht="12.75">
      <c r="D161" s="9"/>
    </row>
    <row r="162" ht="12.75">
      <c r="D162" s="9"/>
    </row>
    <row r="163" ht="12.75">
      <c r="D163" s="9"/>
    </row>
    <row r="164" ht="12.75">
      <c r="D164" s="9"/>
    </row>
    <row r="165" ht="12.75">
      <c r="D165" s="9"/>
    </row>
    <row r="166" ht="12.75">
      <c r="D166" s="9"/>
    </row>
    <row r="167" ht="12.75">
      <c r="D167" s="9"/>
    </row>
    <row r="168" ht="12.75">
      <c r="D168" s="9"/>
    </row>
    <row r="169" ht="12.75">
      <c r="D169" s="9"/>
    </row>
    <row r="170" ht="12.75">
      <c r="D170" s="9"/>
    </row>
    <row r="171" ht="12.75">
      <c r="D171" s="9"/>
    </row>
    <row r="172" ht="12.75">
      <c r="D172" s="9"/>
    </row>
    <row r="173" ht="12.75">
      <c r="D173" s="9"/>
    </row>
    <row r="174" ht="12.75">
      <c r="D174" s="9"/>
    </row>
    <row r="175" ht="12.75">
      <c r="D175" s="9"/>
    </row>
    <row r="176" ht="12.75">
      <c r="D176" s="9"/>
    </row>
    <row r="177" ht="12.75">
      <c r="D177" s="9"/>
    </row>
    <row r="178" ht="12.75">
      <c r="D178" s="9"/>
    </row>
    <row r="179" ht="12.75">
      <c r="D179" s="9"/>
    </row>
    <row r="180" ht="12.75">
      <c r="D180" s="9"/>
    </row>
    <row r="181" ht="12.75">
      <c r="D181" s="9"/>
    </row>
    <row r="182" ht="12.75">
      <c r="D182" s="9"/>
    </row>
    <row r="183" ht="12.75">
      <c r="D183" s="9"/>
    </row>
    <row r="184" ht="12.75">
      <c r="D184" s="9"/>
    </row>
    <row r="185" ht="12.75">
      <c r="D185" s="9"/>
    </row>
    <row r="186" ht="12.75">
      <c r="D186" s="9"/>
    </row>
    <row r="187" ht="12.75">
      <c r="D187" s="9"/>
    </row>
    <row r="188" ht="12.75">
      <c r="D188" s="9"/>
    </row>
    <row r="189" ht="12.75">
      <c r="D189" s="9"/>
    </row>
    <row r="190" ht="12.75">
      <c r="D190" s="9"/>
    </row>
    <row r="191" ht="12.75">
      <c r="D191" s="9"/>
    </row>
    <row r="192" ht="12.75">
      <c r="D192" s="9"/>
    </row>
    <row r="193" ht="12.75">
      <c r="D193" s="9"/>
    </row>
    <row r="194" ht="12.75">
      <c r="D194" s="9"/>
    </row>
    <row r="195" ht="12.75">
      <c r="D195" s="9"/>
    </row>
    <row r="196" ht="12.75">
      <c r="D196" s="9"/>
    </row>
    <row r="197" ht="12.75">
      <c r="D197" s="9"/>
    </row>
    <row r="198" ht="12.75">
      <c r="D198" s="9"/>
    </row>
    <row r="199" ht="12.75">
      <c r="D199" s="9"/>
    </row>
    <row r="200" ht="12.75">
      <c r="D200" s="9"/>
    </row>
    <row r="201" ht="12.75">
      <c r="D201" s="9"/>
    </row>
    <row r="202" ht="12.75">
      <c r="D202" s="9"/>
    </row>
    <row r="203" ht="12.75">
      <c r="D203" s="9"/>
    </row>
    <row r="204" ht="12.75">
      <c r="D204" s="9"/>
    </row>
    <row r="205" ht="12.75">
      <c r="D205" s="9"/>
    </row>
    <row r="206" ht="12.75">
      <c r="D206" s="9"/>
    </row>
    <row r="207" ht="12.75">
      <c r="D207" s="9"/>
    </row>
    <row r="208" ht="12.75">
      <c r="D208" s="9"/>
    </row>
    <row r="209" ht="12.75">
      <c r="D209" s="9"/>
    </row>
    <row r="210" ht="12.75">
      <c r="D210" s="9"/>
    </row>
    <row r="211" ht="12.75">
      <c r="D211" s="9"/>
    </row>
    <row r="212" ht="12.75">
      <c r="D212" s="9"/>
    </row>
    <row r="213" ht="12.75">
      <c r="D213" s="9"/>
    </row>
    <row r="214" ht="12.75">
      <c r="D214" s="9"/>
    </row>
    <row r="215" ht="12.75">
      <c r="D215" s="9"/>
    </row>
    <row r="216" ht="12.75">
      <c r="D216" s="9"/>
    </row>
    <row r="217" ht="12.75">
      <c r="D217" s="9"/>
    </row>
    <row r="218" ht="12.75">
      <c r="D218" s="9"/>
    </row>
    <row r="219" ht="12.75">
      <c r="D219" s="9"/>
    </row>
    <row r="220" ht="12.75">
      <c r="D220" s="9"/>
    </row>
    <row r="221" ht="12.75">
      <c r="D221" s="9"/>
    </row>
    <row r="222" ht="12.75">
      <c r="D222" s="9"/>
    </row>
    <row r="223" ht="12.75">
      <c r="D223" s="9"/>
    </row>
    <row r="224" ht="12.75">
      <c r="D224" s="9"/>
    </row>
    <row r="225" ht="12.75">
      <c r="D225" s="9"/>
    </row>
    <row r="226" ht="12.75">
      <c r="D226" s="9"/>
    </row>
    <row r="227" ht="12.75">
      <c r="D227" s="9"/>
    </row>
    <row r="228" ht="12.75">
      <c r="D228" s="9"/>
    </row>
    <row r="229" ht="12.75">
      <c r="D229" s="9"/>
    </row>
    <row r="230" ht="12.75">
      <c r="D230" s="9"/>
    </row>
    <row r="231" ht="12.75">
      <c r="D231" s="9"/>
    </row>
    <row r="232" ht="12.75">
      <c r="D232" s="9"/>
    </row>
    <row r="233" ht="12.75">
      <c r="D233" s="9"/>
    </row>
    <row r="234" ht="12.75">
      <c r="D234" s="9"/>
    </row>
    <row r="235" ht="12.75">
      <c r="D235" s="9"/>
    </row>
    <row r="236" ht="12.75">
      <c r="D236" s="9"/>
    </row>
    <row r="237" ht="12.75">
      <c r="D237" s="9"/>
    </row>
    <row r="238" ht="12.75">
      <c r="D238" s="9"/>
    </row>
    <row r="239" ht="12.75">
      <c r="D239" s="9"/>
    </row>
    <row r="240" ht="12.75">
      <c r="D240" s="9"/>
    </row>
    <row r="241" ht="12.75">
      <c r="D241" s="9"/>
    </row>
    <row r="242" ht="12.75">
      <c r="D242" s="9"/>
    </row>
    <row r="243" ht="12.75">
      <c r="D243" s="9"/>
    </row>
    <row r="244" ht="12.75">
      <c r="D244" s="9"/>
    </row>
    <row r="245" ht="12.75">
      <c r="D245" s="9"/>
    </row>
    <row r="246" ht="12.75">
      <c r="D246" s="9"/>
    </row>
    <row r="247" ht="12.75">
      <c r="D247" s="9"/>
    </row>
    <row r="248" ht="12.75">
      <c r="D248" s="9"/>
    </row>
    <row r="249" ht="12.75">
      <c r="D249" s="9"/>
    </row>
    <row r="250" ht="12.75">
      <c r="D250" s="9"/>
    </row>
    <row r="251" ht="12.75">
      <c r="D251" s="9"/>
    </row>
    <row r="252" ht="12.75">
      <c r="D252" s="9"/>
    </row>
    <row r="253" ht="12.75">
      <c r="D253" s="9"/>
    </row>
    <row r="254" ht="12.75">
      <c r="D254" s="9"/>
    </row>
    <row r="255" ht="12.75">
      <c r="D255" s="9"/>
    </row>
    <row r="256" ht="12.75">
      <c r="D256" s="9"/>
    </row>
    <row r="257" ht="12.75">
      <c r="D257" s="9"/>
    </row>
    <row r="258" ht="12.75">
      <c r="D258" s="9"/>
    </row>
    <row r="259" ht="12.75">
      <c r="D259" s="9"/>
    </row>
    <row r="260" ht="12.75">
      <c r="D260" s="9"/>
    </row>
    <row r="261" ht="12.75">
      <c r="D261" s="9"/>
    </row>
    <row r="262" ht="12.75">
      <c r="D262" s="9"/>
    </row>
    <row r="263" ht="12.75">
      <c r="D263" s="9"/>
    </row>
    <row r="264" ht="12.75">
      <c r="D264" s="9"/>
    </row>
    <row r="265" ht="12.75">
      <c r="D265" s="9"/>
    </row>
    <row r="266" ht="12.75">
      <c r="D266" s="9"/>
    </row>
    <row r="267" ht="12.75">
      <c r="D267" s="9"/>
    </row>
    <row r="268" ht="12.75">
      <c r="D268" s="9"/>
    </row>
    <row r="269" ht="12.75">
      <c r="D269" s="9"/>
    </row>
    <row r="270" ht="12.75">
      <c r="D270" s="9"/>
    </row>
    <row r="271" ht="12.75">
      <c r="D271" s="9"/>
    </row>
    <row r="272" ht="12.75">
      <c r="D272" s="9"/>
    </row>
    <row r="273" ht="12.75">
      <c r="D273" s="9"/>
    </row>
    <row r="274" ht="12.75">
      <c r="D274" s="9"/>
    </row>
    <row r="275" ht="12.75">
      <c r="D275" s="9"/>
    </row>
    <row r="276" ht="12.75">
      <c r="D276" s="9"/>
    </row>
    <row r="277" ht="12.75">
      <c r="D277" s="9"/>
    </row>
    <row r="278" ht="12.75">
      <c r="D278" s="9"/>
    </row>
    <row r="279" ht="12.75">
      <c r="D279" s="9"/>
    </row>
    <row r="280" ht="12.75">
      <c r="D280" s="9"/>
    </row>
    <row r="281" ht="12.75">
      <c r="D281" s="9"/>
    </row>
    <row r="282" ht="12.75">
      <c r="D282" s="9"/>
    </row>
    <row r="283" ht="12.75">
      <c r="D283" s="9"/>
    </row>
    <row r="284" ht="12.75">
      <c r="D284" s="9"/>
    </row>
    <row r="285" ht="12.75">
      <c r="D285" s="9"/>
    </row>
    <row r="286" ht="12.75">
      <c r="D286" s="9"/>
    </row>
    <row r="287" ht="12.75">
      <c r="D287" s="9"/>
    </row>
    <row r="288" ht="12.75">
      <c r="D288" s="9"/>
    </row>
    <row r="289" ht="12.75">
      <c r="D289" s="9"/>
    </row>
    <row r="290" ht="12.75">
      <c r="D290" s="9"/>
    </row>
    <row r="291" ht="12.75">
      <c r="D291" s="9"/>
    </row>
    <row r="292" ht="12.75">
      <c r="D292" s="9"/>
    </row>
    <row r="293" ht="12.75">
      <c r="D293" s="9"/>
    </row>
    <row r="294" ht="12.75">
      <c r="D294" s="9"/>
    </row>
    <row r="295" ht="12.75">
      <c r="D295" s="9"/>
    </row>
    <row r="296" ht="12.75">
      <c r="D296" s="9"/>
    </row>
    <row r="297" ht="12.75">
      <c r="D297" s="9"/>
    </row>
    <row r="298" ht="12.75">
      <c r="D298" s="9"/>
    </row>
    <row r="299" ht="12.75">
      <c r="D299" s="9"/>
    </row>
    <row r="300" ht="12.75">
      <c r="D300" s="9"/>
    </row>
    <row r="301" ht="12.75">
      <c r="D301" s="9"/>
    </row>
    <row r="302" ht="12.75">
      <c r="D302" s="9"/>
    </row>
    <row r="303" ht="12.75">
      <c r="D303" s="9"/>
    </row>
    <row r="304" ht="12.75">
      <c r="D304" s="9"/>
    </row>
    <row r="305" ht="12.75">
      <c r="D305" s="9"/>
    </row>
    <row r="306" ht="12.75">
      <c r="D306" s="9"/>
    </row>
    <row r="307" ht="12.75">
      <c r="D307" s="9"/>
    </row>
    <row r="308" ht="12.75">
      <c r="D308" s="9"/>
    </row>
    <row r="309" ht="12.75">
      <c r="D309" s="9"/>
    </row>
    <row r="310" ht="12.75">
      <c r="D310" s="9"/>
    </row>
    <row r="311" ht="12.75">
      <c r="D311" s="9"/>
    </row>
    <row r="312" ht="12.75">
      <c r="D312" s="9"/>
    </row>
    <row r="313" ht="12.75">
      <c r="D313" s="9"/>
    </row>
    <row r="314" ht="12.75">
      <c r="D314" s="9"/>
    </row>
    <row r="315" ht="12.75">
      <c r="D315" s="9"/>
    </row>
    <row r="316" ht="12.75">
      <c r="D316" s="9"/>
    </row>
    <row r="317" ht="12.75">
      <c r="D317" s="9"/>
    </row>
    <row r="318" ht="12.75">
      <c r="D318" s="9"/>
    </row>
    <row r="319" ht="12.75">
      <c r="D319" s="9"/>
    </row>
    <row r="320" ht="12.75">
      <c r="D320" s="9"/>
    </row>
    <row r="321" ht="12.75">
      <c r="D321" s="9"/>
    </row>
    <row r="322" ht="12.75">
      <c r="D322" s="9"/>
    </row>
    <row r="323" ht="12.75">
      <c r="D323" s="9"/>
    </row>
    <row r="324" ht="12.75">
      <c r="D324" s="9"/>
    </row>
    <row r="325" ht="12.75">
      <c r="D325" s="9"/>
    </row>
    <row r="326" ht="12.75">
      <c r="D326" s="9"/>
    </row>
    <row r="327" ht="12.75">
      <c r="D327" s="9"/>
    </row>
    <row r="328" ht="12.75">
      <c r="D328" s="9"/>
    </row>
    <row r="329" ht="12.75">
      <c r="D329" s="9"/>
    </row>
    <row r="330" ht="12.75">
      <c r="D330" s="9"/>
    </row>
    <row r="331" ht="12.75">
      <c r="D331" s="9"/>
    </row>
    <row r="332" ht="12.75">
      <c r="D332" s="9"/>
    </row>
    <row r="333" ht="12.75">
      <c r="D333" s="9"/>
    </row>
    <row r="334" ht="12.75">
      <c r="D334" s="9"/>
    </row>
    <row r="335" ht="12.75">
      <c r="D335" s="9"/>
    </row>
    <row r="336" ht="12.75">
      <c r="D336" s="9"/>
    </row>
    <row r="337" ht="12.75">
      <c r="D337" s="9"/>
    </row>
    <row r="338" ht="12.75">
      <c r="D338" s="9"/>
    </row>
    <row r="339" ht="12.75">
      <c r="D339" s="9"/>
    </row>
    <row r="340" ht="12.75">
      <c r="D340" s="9"/>
    </row>
    <row r="341" ht="12.75">
      <c r="D341" s="9"/>
    </row>
    <row r="342" ht="12.75">
      <c r="D342" s="9"/>
    </row>
    <row r="343" ht="12.75">
      <c r="D343" s="9"/>
    </row>
    <row r="344" ht="12.75">
      <c r="D344" s="9"/>
    </row>
    <row r="345" ht="12.75">
      <c r="D345" s="9"/>
    </row>
    <row r="346" ht="12.75">
      <c r="D346" s="9"/>
    </row>
    <row r="347" ht="12.75">
      <c r="D347" s="9"/>
    </row>
    <row r="348" ht="12.75">
      <c r="D348" s="9"/>
    </row>
    <row r="349" ht="12.75">
      <c r="D349" s="9"/>
    </row>
    <row r="350" ht="12.75">
      <c r="D350" s="9"/>
    </row>
    <row r="351" ht="12.75">
      <c r="D351" s="9"/>
    </row>
    <row r="352" ht="12.75">
      <c r="D352" s="9"/>
    </row>
    <row r="353" ht="12.75">
      <c r="D353" s="9"/>
    </row>
    <row r="354" ht="12.75">
      <c r="D354" s="9"/>
    </row>
    <row r="355" ht="12.75">
      <c r="D355" s="9"/>
    </row>
    <row r="356" ht="12.75">
      <c r="D356" s="9"/>
    </row>
    <row r="357" ht="12.75">
      <c r="D357" s="9"/>
    </row>
    <row r="358" ht="12.75">
      <c r="D358" s="9"/>
    </row>
    <row r="359" ht="12.75">
      <c r="D359" s="9"/>
    </row>
    <row r="360" ht="12.75">
      <c r="D360" s="9"/>
    </row>
    <row r="361" ht="12.75">
      <c r="D361" s="9"/>
    </row>
    <row r="362" ht="12.75">
      <c r="D362" s="9"/>
    </row>
    <row r="363" ht="12.75">
      <c r="D363" s="9"/>
    </row>
    <row r="364" ht="12.75">
      <c r="D364" s="9"/>
    </row>
    <row r="365" ht="12.75">
      <c r="D365" s="9"/>
    </row>
    <row r="366" ht="12.75">
      <c r="D366" s="9"/>
    </row>
    <row r="367" ht="12.75">
      <c r="D367" s="9"/>
    </row>
    <row r="368" ht="12.75">
      <c r="D368" s="9"/>
    </row>
    <row r="369" ht="12.75">
      <c r="D369" s="9"/>
    </row>
    <row r="370" ht="12.75">
      <c r="D370" s="9"/>
    </row>
    <row r="371" ht="12.75">
      <c r="D371" s="9"/>
    </row>
    <row r="372" ht="12.75">
      <c r="D372" s="9"/>
    </row>
    <row r="373" ht="12.75">
      <c r="D373" s="9"/>
    </row>
    <row r="374" ht="12.75">
      <c r="D374" s="9"/>
    </row>
    <row r="375" ht="12.75">
      <c r="D375" s="9"/>
    </row>
    <row r="376" ht="12.75">
      <c r="D376" s="9"/>
    </row>
    <row r="377" ht="12.75">
      <c r="D377" s="9"/>
    </row>
    <row r="378" ht="12.75">
      <c r="D378" s="9"/>
    </row>
    <row r="379" ht="12.75">
      <c r="D379" s="9"/>
    </row>
    <row r="380" ht="12.75">
      <c r="D380" s="9"/>
    </row>
    <row r="381" ht="12.75">
      <c r="D381" s="9"/>
    </row>
    <row r="382" ht="12.75">
      <c r="D382" s="9"/>
    </row>
    <row r="383" ht="12.75">
      <c r="D383" s="9"/>
    </row>
    <row r="384" ht="12.75">
      <c r="D384" s="9"/>
    </row>
    <row r="385" ht="12.75">
      <c r="D385" s="9"/>
    </row>
    <row r="386" ht="12.75">
      <c r="D386" s="9"/>
    </row>
    <row r="387" ht="12.75">
      <c r="D387" s="9"/>
    </row>
    <row r="388" ht="12.75">
      <c r="D388" s="9"/>
    </row>
    <row r="389" ht="12.75">
      <c r="D389" s="9"/>
    </row>
    <row r="390" ht="12.75">
      <c r="D390" s="9"/>
    </row>
    <row r="391" ht="12.75">
      <c r="D391" s="9"/>
    </row>
    <row r="392" ht="12.75">
      <c r="D392" s="9"/>
    </row>
    <row r="393" ht="12.75">
      <c r="D393" s="9"/>
    </row>
    <row r="394" ht="12.75">
      <c r="D394" s="9"/>
    </row>
    <row r="395" ht="12.75">
      <c r="D395" s="9"/>
    </row>
    <row r="396" ht="12.75">
      <c r="D396" s="9"/>
    </row>
    <row r="397" ht="12.75">
      <c r="D397" s="9"/>
    </row>
    <row r="398" ht="12.75">
      <c r="D398" s="9"/>
    </row>
    <row r="399" ht="12.75">
      <c r="D399" s="9"/>
    </row>
    <row r="400" ht="12.75">
      <c r="D400" s="9"/>
    </row>
    <row r="401" ht="12.75">
      <c r="D401" s="9"/>
    </row>
    <row r="402" ht="12.75">
      <c r="D402" s="9"/>
    </row>
    <row r="403" ht="12.75">
      <c r="D403" s="9"/>
    </row>
    <row r="404" ht="12.75">
      <c r="D404" s="9"/>
    </row>
    <row r="405" ht="12.75">
      <c r="D405" s="9"/>
    </row>
    <row r="406" ht="12.75">
      <c r="D406" s="9"/>
    </row>
    <row r="407" ht="12.75">
      <c r="D407" s="9"/>
    </row>
    <row r="408" ht="12.75">
      <c r="D408" s="9"/>
    </row>
    <row r="409" ht="12.75">
      <c r="D409" s="9"/>
    </row>
    <row r="410" ht="12.75">
      <c r="D410" s="9"/>
    </row>
    <row r="411" ht="12.75">
      <c r="D411" s="9"/>
    </row>
    <row r="412" ht="12.75">
      <c r="D412" s="9"/>
    </row>
    <row r="413" ht="12.75">
      <c r="D413" s="9"/>
    </row>
    <row r="414" ht="12.75">
      <c r="D414" s="9"/>
    </row>
    <row r="415" ht="12.75">
      <c r="D415" s="9"/>
    </row>
    <row r="416" ht="12.75">
      <c r="D416" s="9"/>
    </row>
    <row r="417" ht="12.75">
      <c r="D417" s="9"/>
    </row>
    <row r="418" ht="12.75">
      <c r="D418" s="9"/>
    </row>
    <row r="419" ht="12.75">
      <c r="D419" s="9"/>
    </row>
    <row r="420" ht="12.75">
      <c r="D420" s="9"/>
    </row>
    <row r="421" ht="12.75">
      <c r="D421" s="9"/>
    </row>
    <row r="422" ht="12.75">
      <c r="D422" s="9"/>
    </row>
    <row r="423" ht="12.75">
      <c r="D423" s="9"/>
    </row>
    <row r="424" ht="12.75">
      <c r="D424" s="9"/>
    </row>
    <row r="425" ht="12.75">
      <c r="D425" s="9"/>
    </row>
    <row r="426" ht="12.75">
      <c r="D426" s="9"/>
    </row>
    <row r="427" ht="12.75">
      <c r="D427" s="9"/>
    </row>
    <row r="428" ht="12.75">
      <c r="D428" s="9"/>
    </row>
    <row r="429" ht="12.75">
      <c r="D429" s="9"/>
    </row>
    <row r="430" ht="12.75">
      <c r="D430" s="9"/>
    </row>
    <row r="431" ht="12.75">
      <c r="D431" s="9"/>
    </row>
    <row r="432" ht="12.75">
      <c r="D432" s="9"/>
    </row>
    <row r="433" ht="12.75">
      <c r="D433" s="9"/>
    </row>
    <row r="434" ht="12.75">
      <c r="D434" s="9"/>
    </row>
    <row r="435" ht="12.75">
      <c r="D435" s="9"/>
    </row>
    <row r="436" ht="12.75">
      <c r="D436" s="9"/>
    </row>
    <row r="437" ht="12.75">
      <c r="D437" s="9"/>
    </row>
    <row r="438" ht="12.75">
      <c r="D438" s="9"/>
    </row>
    <row r="439" ht="12.75">
      <c r="D439" s="9"/>
    </row>
    <row r="440" ht="12.75">
      <c r="D440" s="9"/>
    </row>
    <row r="441" ht="12.75">
      <c r="D441" s="9"/>
    </row>
    <row r="442" ht="12.75">
      <c r="D442" s="9"/>
    </row>
    <row r="443" ht="12.75">
      <c r="D443" s="9"/>
    </row>
    <row r="444" ht="12.75">
      <c r="D444" s="9"/>
    </row>
    <row r="445" ht="12.75">
      <c r="D445" s="9"/>
    </row>
    <row r="446" ht="12.75">
      <c r="D446" s="9"/>
    </row>
    <row r="447" ht="12.75">
      <c r="D447" s="9"/>
    </row>
    <row r="448" ht="12.75">
      <c r="D448" s="9"/>
    </row>
    <row r="449" ht="12.75">
      <c r="D449" s="9"/>
    </row>
    <row r="450" ht="12.75">
      <c r="D450" s="9"/>
    </row>
    <row r="451" ht="12.75">
      <c r="D451" s="9"/>
    </row>
    <row r="452" ht="12.75">
      <c r="D452" s="9"/>
    </row>
    <row r="453" ht="12.75">
      <c r="D453" s="9"/>
    </row>
    <row r="454" ht="12.75">
      <c r="D454" s="9"/>
    </row>
    <row r="455" ht="12.75">
      <c r="D455" s="9"/>
    </row>
    <row r="456" ht="12.75">
      <c r="D456" s="9"/>
    </row>
    <row r="457" ht="12.75">
      <c r="D457" s="9"/>
    </row>
    <row r="458" ht="12.75">
      <c r="D458" s="9"/>
    </row>
    <row r="459" ht="12.75">
      <c r="D459" s="9"/>
    </row>
    <row r="460" ht="12.75">
      <c r="D460" s="9"/>
    </row>
    <row r="461" ht="12.75">
      <c r="D461" s="9"/>
    </row>
    <row r="462" ht="12.75">
      <c r="D462" s="9"/>
    </row>
    <row r="463" ht="12.75">
      <c r="D463" s="9"/>
    </row>
    <row r="464" ht="12.75">
      <c r="D464" s="9"/>
    </row>
    <row r="465" ht="12.75">
      <c r="D465" s="9"/>
    </row>
    <row r="466" ht="12.75">
      <c r="D466" s="9"/>
    </row>
    <row r="467" ht="12.75">
      <c r="D467" s="9"/>
    </row>
    <row r="468" ht="12.75">
      <c r="D468" s="9"/>
    </row>
    <row r="469" ht="12.75">
      <c r="D469" s="9"/>
    </row>
    <row r="470" ht="12.75">
      <c r="D470" s="9"/>
    </row>
    <row r="471" ht="12.75">
      <c r="D471" s="9"/>
    </row>
    <row r="472" ht="12.75">
      <c r="D472" s="9"/>
    </row>
    <row r="473" ht="12.75">
      <c r="D473" s="9"/>
    </row>
    <row r="474" ht="12.75">
      <c r="D474" s="9"/>
    </row>
    <row r="475" ht="12.75">
      <c r="D475" s="9"/>
    </row>
    <row r="476" ht="12.75">
      <c r="D476" s="9"/>
    </row>
    <row r="477" ht="12.75">
      <c r="D477" s="9"/>
    </row>
    <row r="478" ht="12.75">
      <c r="D478" s="9"/>
    </row>
    <row r="479" ht="12.75">
      <c r="D479" s="9"/>
    </row>
    <row r="480" ht="12.75">
      <c r="D480" s="9"/>
    </row>
    <row r="481" ht="12.75">
      <c r="D481" s="9"/>
    </row>
    <row r="482" ht="12.75">
      <c r="D482" s="9"/>
    </row>
    <row r="483" ht="12.75">
      <c r="D483" s="9"/>
    </row>
    <row r="484" ht="12.75">
      <c r="D484" s="9"/>
    </row>
    <row r="485" ht="12.75">
      <c r="D485" s="9"/>
    </row>
    <row r="486" ht="12.75">
      <c r="D486" s="9"/>
    </row>
    <row r="487" ht="12.75">
      <c r="D487" s="9"/>
    </row>
    <row r="488" ht="12.75">
      <c r="D488" s="9"/>
    </row>
    <row r="489" ht="12.75">
      <c r="D489" s="9"/>
    </row>
    <row r="490" ht="12.75">
      <c r="D490" s="9"/>
    </row>
    <row r="491" ht="12.75">
      <c r="D491" s="9"/>
    </row>
    <row r="492" ht="12.75">
      <c r="D492" s="9"/>
    </row>
    <row r="493" ht="12.75">
      <c r="D493" s="9"/>
    </row>
    <row r="494" ht="12.75">
      <c r="D494" s="9"/>
    </row>
    <row r="495" ht="12.75">
      <c r="D495" s="9"/>
    </row>
    <row r="496" ht="12.75">
      <c r="D496" s="9"/>
    </row>
    <row r="497" ht="12.75">
      <c r="D497" s="9"/>
    </row>
    <row r="498" ht="12.75">
      <c r="D498" s="9"/>
    </row>
    <row r="499" ht="12.75">
      <c r="D499" s="9"/>
    </row>
    <row r="500" ht="12.75">
      <c r="D500" s="9"/>
    </row>
    <row r="501" ht="12.75">
      <c r="D501" s="9"/>
    </row>
    <row r="502" ht="12.75">
      <c r="D502" s="9"/>
    </row>
    <row r="503" ht="12.75">
      <c r="D503" s="9"/>
    </row>
    <row r="504" ht="12.75">
      <c r="D504" s="9"/>
    </row>
    <row r="505" ht="12.75">
      <c r="D505" s="9"/>
    </row>
    <row r="506" ht="12.75">
      <c r="D506" s="9"/>
    </row>
    <row r="507" ht="12.75">
      <c r="D507" s="9"/>
    </row>
    <row r="508" ht="12.75">
      <c r="D508" s="9"/>
    </row>
    <row r="509" ht="12.75">
      <c r="D509" s="9"/>
    </row>
    <row r="510" ht="12.75">
      <c r="D510" s="9"/>
    </row>
    <row r="511" ht="12.75">
      <c r="D511" s="9"/>
    </row>
    <row r="512" ht="12.75">
      <c r="D512" s="9"/>
    </row>
    <row r="513" ht="12.75">
      <c r="D513" s="9"/>
    </row>
    <row r="514" ht="12.75">
      <c r="D514" s="9"/>
    </row>
    <row r="515" ht="12.75">
      <c r="D515" s="9"/>
    </row>
    <row r="516" ht="12.75">
      <c r="D516" s="9"/>
    </row>
    <row r="517" ht="12.75">
      <c r="D517" s="9"/>
    </row>
    <row r="518" ht="12.75">
      <c r="D518" s="9"/>
    </row>
    <row r="519" ht="12.75">
      <c r="D519" s="9"/>
    </row>
    <row r="520" ht="12.75">
      <c r="D520" s="9"/>
    </row>
    <row r="521" ht="12.75">
      <c r="D521" s="9"/>
    </row>
    <row r="522" ht="12.75">
      <c r="D522" s="9"/>
    </row>
    <row r="523" ht="12.75">
      <c r="D523" s="9"/>
    </row>
    <row r="524" ht="12.75">
      <c r="D524" s="9"/>
    </row>
    <row r="525" ht="12.75">
      <c r="D525" s="9"/>
    </row>
    <row r="526" ht="12.75">
      <c r="D526" s="9"/>
    </row>
    <row r="527" ht="12.75">
      <c r="D527" s="9"/>
    </row>
    <row r="528" ht="12.75">
      <c r="D528" s="9"/>
    </row>
    <row r="529" ht="12.75">
      <c r="D529" s="9"/>
    </row>
    <row r="530" ht="12.75">
      <c r="D530" s="9"/>
    </row>
  </sheetData>
  <sheetProtection/>
  <mergeCells count="3">
    <mergeCell ref="D7:F7"/>
    <mergeCell ref="H7:J7"/>
    <mergeCell ref="A65:J66"/>
  </mergeCells>
  <printOptions/>
  <pageMargins left="0.748031496062992" right="0.354330708661417" top="0.551181102362205" bottom="0.62992125984252" header="0.511811023622047" footer="0.511811023622047"/>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2:K83"/>
  <sheetViews>
    <sheetView zoomScalePageLayoutView="0" workbookViewId="0" topLeftCell="A20">
      <selection activeCell="D32" sqref="D32"/>
    </sheetView>
  </sheetViews>
  <sheetFormatPr defaultColWidth="9.140625" defaultRowHeight="12.75"/>
  <cols>
    <col min="1" max="1" width="3.57421875" style="0" customWidth="1"/>
    <col min="3" max="3" width="33.00390625" style="0" customWidth="1"/>
    <col min="4" max="4" width="20.140625" style="0" customWidth="1"/>
    <col min="5" max="5" width="10.28125" style="0" customWidth="1"/>
    <col min="6" max="6" width="19.421875" style="0" customWidth="1"/>
    <col min="7" max="7" width="15.00390625" style="0" bestFit="1" customWidth="1"/>
    <col min="8" max="8" width="14.00390625" style="0" bestFit="1" customWidth="1"/>
    <col min="9" max="9" width="15.00390625" style="0" customWidth="1"/>
    <col min="10" max="11" width="12.8515625" style="0" bestFit="1" customWidth="1"/>
  </cols>
  <sheetData>
    <row r="2" ht="12.75">
      <c r="A2" s="1" t="s">
        <v>0</v>
      </c>
    </row>
    <row r="3" ht="12.75">
      <c r="A3" s="10" t="s">
        <v>77</v>
      </c>
    </row>
    <row r="4" ht="12.75">
      <c r="A4" s="11" t="s">
        <v>162</v>
      </c>
    </row>
    <row r="5" ht="12.75">
      <c r="A5" s="11"/>
    </row>
    <row r="6" ht="12.75">
      <c r="A6" t="s">
        <v>1</v>
      </c>
    </row>
    <row r="8" spans="4:6" ht="12.75">
      <c r="D8" s="5"/>
      <c r="E8" s="5"/>
      <c r="F8" s="5"/>
    </row>
    <row r="9" spans="4:6" ht="12.75">
      <c r="D9" s="5" t="s">
        <v>157</v>
      </c>
      <c r="E9" s="5"/>
      <c r="F9" s="5" t="s">
        <v>140</v>
      </c>
    </row>
    <row r="10" spans="4:6" ht="12.75">
      <c r="D10" s="5" t="s">
        <v>19</v>
      </c>
      <c r="E10" s="5"/>
      <c r="F10" s="5" t="s">
        <v>19</v>
      </c>
    </row>
    <row r="11" spans="4:6" ht="12.75">
      <c r="D11" s="19" t="s">
        <v>161</v>
      </c>
      <c r="E11" s="6"/>
      <c r="F11" s="19" t="s">
        <v>158</v>
      </c>
    </row>
    <row r="12" spans="2:6" ht="12.75">
      <c r="B12" s="20"/>
      <c r="D12" s="128"/>
      <c r="E12" s="4"/>
      <c r="F12" s="68"/>
    </row>
    <row r="13" spans="2:6" ht="0.75" customHeight="1" thickBot="1">
      <c r="B13" s="20"/>
      <c r="D13" s="69"/>
      <c r="E13" s="4"/>
      <c r="F13" s="69" t="s">
        <v>79</v>
      </c>
    </row>
    <row r="14" spans="2:6" ht="12.75">
      <c r="B14" s="21"/>
      <c r="D14" s="5" t="s">
        <v>8</v>
      </c>
      <c r="E14" s="5"/>
      <c r="F14" s="5" t="s">
        <v>8</v>
      </c>
    </row>
    <row r="15" spans="1:4" ht="12.75">
      <c r="A15" s="1" t="s">
        <v>52</v>
      </c>
      <c r="D15" s="10"/>
    </row>
    <row r="16" ht="12.75">
      <c r="D16" s="10"/>
    </row>
    <row r="17" spans="1:9" ht="12.75">
      <c r="A17" s="1" t="s">
        <v>53</v>
      </c>
      <c r="D17" s="10"/>
      <c r="H17" s="42"/>
      <c r="I17" s="112"/>
    </row>
    <row r="18" spans="1:9" ht="12.75">
      <c r="A18" t="s">
        <v>62</v>
      </c>
      <c r="D18" s="114">
        <v>15768974</v>
      </c>
      <c r="E18" s="7"/>
      <c r="F18" s="7">
        <v>11337063</v>
      </c>
      <c r="H18" s="137"/>
      <c r="I18" s="137"/>
    </row>
    <row r="19" spans="1:9" ht="12.75">
      <c r="A19" t="s">
        <v>48</v>
      </c>
      <c r="D19" s="115">
        <v>0</v>
      </c>
      <c r="E19" s="7"/>
      <c r="F19" s="7">
        <v>0</v>
      </c>
      <c r="H19" s="42"/>
      <c r="I19" s="42"/>
    </row>
    <row r="20" spans="1:9" ht="12.75">
      <c r="A20" s="22" t="s">
        <v>20</v>
      </c>
      <c r="D20" s="116">
        <v>2827104</v>
      </c>
      <c r="E20" s="7"/>
      <c r="F20" s="7">
        <v>2209793</v>
      </c>
      <c r="H20" s="42"/>
      <c r="I20" s="42"/>
    </row>
    <row r="21" spans="1:9" ht="12.75">
      <c r="A21" t="s">
        <v>126</v>
      </c>
      <c r="D21" s="117">
        <v>0</v>
      </c>
      <c r="E21" s="7"/>
      <c r="F21" s="7">
        <v>0</v>
      </c>
      <c r="H21" s="42"/>
      <c r="I21" s="42"/>
    </row>
    <row r="22" spans="4:9" ht="12.75">
      <c r="D22" s="113">
        <f>SUM(D18:D21)</f>
        <v>18596078</v>
      </c>
      <c r="E22" s="7"/>
      <c r="F22" s="23">
        <f>SUM(F18:F21)</f>
        <v>13546856</v>
      </c>
      <c r="H22" s="42"/>
      <c r="I22" s="42"/>
    </row>
    <row r="23" spans="4:9" ht="12.75">
      <c r="D23" s="24"/>
      <c r="E23" s="7"/>
      <c r="F23" s="7"/>
      <c r="H23" s="42"/>
      <c r="I23" s="42"/>
    </row>
    <row r="24" spans="1:9" ht="12.75">
      <c r="A24" s="1" t="s">
        <v>54</v>
      </c>
      <c r="D24" s="24"/>
      <c r="E24" s="7"/>
      <c r="F24" s="24"/>
      <c r="H24" s="42"/>
      <c r="I24" s="42"/>
    </row>
    <row r="25" spans="1:9" ht="12.75">
      <c r="A25" t="s">
        <v>21</v>
      </c>
      <c r="D25" s="118">
        <v>1304687</v>
      </c>
      <c r="E25" s="7"/>
      <c r="F25" s="24">
        <v>1170207</v>
      </c>
      <c r="H25" s="42"/>
      <c r="I25" s="42"/>
    </row>
    <row r="26" spans="1:9" ht="12.75">
      <c r="A26" s="10" t="s">
        <v>78</v>
      </c>
      <c r="D26" s="35">
        <v>6277306</v>
      </c>
      <c r="E26" s="7"/>
      <c r="F26" s="24">
        <v>6814909</v>
      </c>
      <c r="H26" s="42"/>
      <c r="I26" s="42"/>
    </row>
    <row r="27" spans="1:9" ht="12.75">
      <c r="A27" s="10" t="s">
        <v>112</v>
      </c>
      <c r="D27" s="172">
        <v>403635</v>
      </c>
      <c r="E27" s="7"/>
      <c r="F27" s="25">
        <v>455441</v>
      </c>
      <c r="H27" s="42"/>
      <c r="I27" s="42"/>
    </row>
    <row r="28" spans="1:9" ht="12.75">
      <c r="A28" s="10" t="s">
        <v>123</v>
      </c>
      <c r="D28" s="119">
        <v>71798</v>
      </c>
      <c r="E28" s="7"/>
      <c r="F28" s="43">
        <v>2118552</v>
      </c>
      <c r="H28" s="42"/>
      <c r="I28" s="42"/>
    </row>
    <row r="29" spans="1:9" s="3" customFormat="1" ht="12.75">
      <c r="A29" s="11" t="s">
        <v>103</v>
      </c>
      <c r="D29" s="120">
        <v>2569676</v>
      </c>
      <c r="F29" s="25">
        <v>2041450</v>
      </c>
      <c r="H29" s="45"/>
      <c r="I29" s="13"/>
    </row>
    <row r="30" spans="1:9" ht="12.75">
      <c r="A30" s="10" t="s">
        <v>104</v>
      </c>
      <c r="D30" s="121">
        <v>744260</v>
      </c>
      <c r="E30" s="13"/>
      <c r="F30" s="25">
        <v>442442</v>
      </c>
      <c r="G30" s="7"/>
      <c r="H30" s="42"/>
      <c r="I30" s="42"/>
    </row>
    <row r="31" spans="4:9" ht="12.75">
      <c r="D31" s="27">
        <f>SUM(D25:D30)</f>
        <v>11371362</v>
      </c>
      <c r="E31" s="13"/>
      <c r="F31" s="27">
        <f>SUM(F25:F30)</f>
        <v>13043001</v>
      </c>
      <c r="G31" s="7"/>
      <c r="H31" s="42"/>
      <c r="I31" s="7"/>
    </row>
    <row r="32" spans="4:9" ht="12.75">
      <c r="D32" s="25"/>
      <c r="E32" s="13"/>
      <c r="F32" s="25"/>
      <c r="H32" s="42"/>
      <c r="I32" s="42"/>
    </row>
    <row r="33" spans="1:8" ht="13.5" thickBot="1">
      <c r="A33" s="1" t="s">
        <v>49</v>
      </c>
      <c r="D33" s="129">
        <f>D22+D31</f>
        <v>29967440</v>
      </c>
      <c r="F33" s="59">
        <f>F31+F22</f>
        <v>26589857</v>
      </c>
      <c r="H33" s="42"/>
    </row>
    <row r="34" spans="1:9" ht="13.5" thickTop="1">
      <c r="A34" s="10"/>
      <c r="D34" s="10"/>
      <c r="I34" s="7"/>
    </row>
    <row r="35" spans="1:9" ht="12.75">
      <c r="A35" s="1" t="s">
        <v>50</v>
      </c>
      <c r="D35" s="25"/>
      <c r="E35" s="13"/>
      <c r="F35" s="13"/>
      <c r="I35" s="42"/>
    </row>
    <row r="36" spans="1:8" ht="15.75">
      <c r="A36" s="10"/>
      <c r="D36" s="25"/>
      <c r="E36" s="13"/>
      <c r="F36" s="13"/>
      <c r="H36" s="152"/>
    </row>
    <row r="37" spans="1:9" ht="15.75">
      <c r="A37" s="1" t="s">
        <v>80</v>
      </c>
      <c r="D37" s="25"/>
      <c r="E37" s="13"/>
      <c r="F37" s="13"/>
      <c r="H37" s="152"/>
      <c r="I37" s="42"/>
    </row>
    <row r="38" spans="1:9" ht="12.75">
      <c r="A38" t="s">
        <v>60</v>
      </c>
      <c r="D38" s="126">
        <v>32068310</v>
      </c>
      <c r="E38" s="13"/>
      <c r="F38" s="13">
        <v>32068310</v>
      </c>
      <c r="G38" s="58"/>
      <c r="H38" s="7"/>
      <c r="I38" s="42"/>
    </row>
    <row r="39" spans="1:10" ht="12.75">
      <c r="A39" t="s">
        <v>61</v>
      </c>
      <c r="D39" s="127">
        <v>3552931</v>
      </c>
      <c r="E39" s="13"/>
      <c r="F39" s="13">
        <v>3552931</v>
      </c>
      <c r="G39" s="7"/>
      <c r="H39" s="42"/>
      <c r="I39" s="42"/>
      <c r="J39" s="42"/>
    </row>
    <row r="40" spans="1:9" ht="12.75">
      <c r="A40" s="10" t="s">
        <v>83</v>
      </c>
      <c r="D40" s="166">
        <f>QRSTE!K38</f>
        <v>-15664499</v>
      </c>
      <c r="E40" s="13"/>
      <c r="F40" s="13">
        <v>-13500897</v>
      </c>
      <c r="I40" s="42"/>
    </row>
    <row r="41" spans="1:9" ht="12.75">
      <c r="A41" s="10"/>
      <c r="D41" s="130">
        <f>SUM(D38:D40)</f>
        <v>19956742</v>
      </c>
      <c r="E41" s="28"/>
      <c r="F41" s="62">
        <f>SUM(F38:F40)</f>
        <v>22120344</v>
      </c>
      <c r="G41" s="7"/>
      <c r="I41" s="42"/>
    </row>
    <row r="42" spans="4:9" ht="5.25" customHeight="1">
      <c r="D42" s="131"/>
      <c r="E42" s="28"/>
      <c r="F42" s="28"/>
      <c r="I42" s="42"/>
    </row>
    <row r="43" spans="1:9" ht="12.75">
      <c r="A43" s="10" t="s">
        <v>86</v>
      </c>
      <c r="D43" s="99">
        <v>944153</v>
      </c>
      <c r="E43" s="28"/>
      <c r="F43" s="102">
        <f>QRSTE!O26</f>
        <v>0</v>
      </c>
      <c r="I43" s="42"/>
    </row>
    <row r="44" spans="1:9" ht="5.25" customHeight="1">
      <c r="A44" s="10"/>
      <c r="D44" s="131"/>
      <c r="E44" s="28"/>
      <c r="F44" s="28"/>
      <c r="I44" s="42"/>
    </row>
    <row r="45" spans="1:9" ht="12.75">
      <c r="A45" s="1" t="s">
        <v>55</v>
      </c>
      <c r="D45" s="27">
        <f>SUM(D41:D44)</f>
        <v>20900895</v>
      </c>
      <c r="E45" s="28"/>
      <c r="F45" s="49">
        <f>SUM(F41:F44)</f>
        <v>22120344</v>
      </c>
      <c r="I45" s="66"/>
    </row>
    <row r="46" spans="1:9" ht="12.75">
      <c r="A46" s="10"/>
      <c r="D46" s="131"/>
      <c r="E46" s="28"/>
      <c r="F46" s="28"/>
      <c r="I46" s="8"/>
    </row>
    <row r="47" spans="1:11" ht="12.75">
      <c r="A47" s="1" t="s">
        <v>56</v>
      </c>
      <c r="D47" s="131"/>
      <c r="E47" s="28"/>
      <c r="F47" s="28"/>
      <c r="I47" s="2"/>
      <c r="J47" s="42"/>
      <c r="K47" s="42"/>
    </row>
    <row r="48" spans="1:11" ht="12.75">
      <c r="A48" s="1" t="s">
        <v>57</v>
      </c>
      <c r="D48" s="25"/>
      <c r="E48" s="13"/>
      <c r="F48" s="13"/>
      <c r="I48" s="194"/>
      <c r="J48" s="42"/>
      <c r="K48" s="42"/>
    </row>
    <row r="49" spans="1:11" ht="15.75">
      <c r="A49" t="s">
        <v>96</v>
      </c>
      <c r="D49" s="25">
        <v>2997587</v>
      </c>
      <c r="E49" s="13"/>
      <c r="F49" s="13">
        <v>517800</v>
      </c>
      <c r="G49" s="7"/>
      <c r="H49" s="7"/>
      <c r="I49" s="195"/>
      <c r="J49" s="42"/>
      <c r="K49" s="42"/>
    </row>
    <row r="50" spans="1:11" ht="12.75">
      <c r="A50" s="10" t="s">
        <v>171</v>
      </c>
      <c r="B50" s="10"/>
      <c r="C50" s="10"/>
      <c r="D50" s="25">
        <v>133778</v>
      </c>
      <c r="E50" s="13"/>
      <c r="F50" s="13">
        <v>0</v>
      </c>
      <c r="G50" s="7"/>
      <c r="H50" s="7"/>
      <c r="I50" s="42"/>
      <c r="J50" s="42"/>
      <c r="K50" s="42"/>
    </row>
    <row r="51" spans="4:8" ht="12.75">
      <c r="D51" s="27">
        <f>SUM(D49:D50)</f>
        <v>3131365</v>
      </c>
      <c r="E51" s="13"/>
      <c r="F51" s="49">
        <f>SUM(F49:F49)</f>
        <v>517800</v>
      </c>
      <c r="G51" s="7"/>
      <c r="H51" s="7"/>
    </row>
    <row r="52" spans="4:8" ht="12.75">
      <c r="D52" s="131"/>
      <c r="E52" s="13"/>
      <c r="F52" s="28"/>
      <c r="H52" s="7"/>
    </row>
    <row r="53" spans="1:6" ht="12.75">
      <c r="A53" s="1" t="s">
        <v>58</v>
      </c>
      <c r="D53" s="25"/>
      <c r="E53" s="13"/>
      <c r="F53" s="25"/>
    </row>
    <row r="54" spans="1:9" ht="12.75">
      <c r="A54" s="10" t="s">
        <v>87</v>
      </c>
      <c r="D54" s="35">
        <v>3241122</v>
      </c>
      <c r="E54" s="13"/>
      <c r="F54" s="25">
        <f>3804636+1424</f>
        <v>3806060</v>
      </c>
      <c r="H54" s="42"/>
      <c r="I54" s="122"/>
    </row>
    <row r="55" spans="1:9" s="3" customFormat="1" ht="12.75">
      <c r="A55" s="3" t="s">
        <v>47</v>
      </c>
      <c r="D55" s="124">
        <v>5055</v>
      </c>
      <c r="E55" s="13"/>
      <c r="F55" s="25">
        <v>5055</v>
      </c>
      <c r="H55" s="45"/>
      <c r="I55" s="123"/>
    </row>
    <row r="56" spans="1:9" s="3" customFormat="1" ht="12.75">
      <c r="A56" s="3" t="s">
        <v>22</v>
      </c>
      <c r="D56" s="125">
        <v>2290</v>
      </c>
      <c r="E56" s="13"/>
      <c r="F56" s="25">
        <v>20136</v>
      </c>
      <c r="G56" s="13"/>
      <c r="H56" s="45"/>
      <c r="I56" s="61"/>
    </row>
    <row r="57" spans="1:9" s="3" customFormat="1" ht="12.75">
      <c r="A57" s="153" t="s">
        <v>150</v>
      </c>
      <c r="D57" s="125">
        <v>132738</v>
      </c>
      <c r="E57" s="13"/>
      <c r="F57" s="25">
        <v>2505</v>
      </c>
      <c r="G57" s="13"/>
      <c r="H57" s="45"/>
      <c r="I57" s="61"/>
    </row>
    <row r="58" spans="1:9" ht="12.75">
      <c r="A58" s="10" t="s">
        <v>97</v>
      </c>
      <c r="D58" s="35">
        <v>2553975</v>
      </c>
      <c r="E58" s="13"/>
      <c r="F58" s="25">
        <v>117957</v>
      </c>
      <c r="G58" s="7"/>
      <c r="H58" s="42"/>
      <c r="I58" s="8"/>
    </row>
    <row r="59" spans="4:9" ht="12.75">
      <c r="D59" s="27">
        <f>SUM(D54:D58)</f>
        <v>5935180</v>
      </c>
      <c r="E59" s="13"/>
      <c r="F59" s="27">
        <f>SUM(F54:F58)</f>
        <v>3951713</v>
      </c>
      <c r="G59" s="75"/>
      <c r="H59" s="42"/>
      <c r="I59" s="8"/>
    </row>
    <row r="60" spans="4:10" ht="12.75">
      <c r="D60" s="131"/>
      <c r="E60" s="13"/>
      <c r="F60" s="28"/>
      <c r="H60" s="42"/>
      <c r="I60" s="134"/>
      <c r="J60" s="7"/>
    </row>
    <row r="61" spans="1:10" ht="12.75">
      <c r="A61" s="1" t="s">
        <v>59</v>
      </c>
      <c r="D61" s="132">
        <f>D59+D51</f>
        <v>9066545</v>
      </c>
      <c r="E61" s="13"/>
      <c r="F61" s="50">
        <f>F59+F51</f>
        <v>4469513</v>
      </c>
      <c r="H61" s="42"/>
      <c r="I61" s="134"/>
      <c r="J61" s="75"/>
    </row>
    <row r="62" spans="4:9" ht="12.75">
      <c r="D62" s="131"/>
      <c r="E62" s="13"/>
      <c r="F62" s="28"/>
      <c r="H62" s="42"/>
      <c r="I62" s="134"/>
    </row>
    <row r="63" spans="1:8" ht="13.5" thickBot="1">
      <c r="A63" s="1" t="s">
        <v>51</v>
      </c>
      <c r="D63" s="133">
        <f>D61+D45</f>
        <v>29967440</v>
      </c>
      <c r="E63" s="13"/>
      <c r="F63" s="60">
        <f>F61+F45</f>
        <v>26589857</v>
      </c>
      <c r="G63" s="58"/>
      <c r="H63" s="7"/>
    </row>
    <row r="64" spans="4:6" ht="13.5" thickTop="1">
      <c r="D64" s="51"/>
      <c r="E64" s="13"/>
      <c r="F64" s="28"/>
    </row>
    <row r="65" spans="4:6" ht="12.75">
      <c r="D65" s="28"/>
      <c r="E65" s="13"/>
      <c r="F65" s="28"/>
    </row>
    <row r="66" spans="1:8" ht="12.75">
      <c r="A66" t="s">
        <v>23</v>
      </c>
      <c r="D66" s="13">
        <f>D38*10</f>
        <v>320683100</v>
      </c>
      <c r="E66" s="13"/>
      <c r="F66" s="13">
        <f>F38*10</f>
        <v>320683100</v>
      </c>
      <c r="H66" s="108"/>
    </row>
    <row r="67" spans="1:6" ht="12.75">
      <c r="A67" s="1" t="s">
        <v>24</v>
      </c>
      <c r="B67" s="1"/>
      <c r="D67" s="13"/>
      <c r="E67" s="13"/>
      <c r="F67" s="13"/>
    </row>
    <row r="68" spans="1:6" ht="12.75">
      <c r="A68" s="1" t="s">
        <v>25</v>
      </c>
      <c r="B68" s="1"/>
      <c r="D68" s="29">
        <f>(D41)/D66*100</f>
        <v>6.223197293527473</v>
      </c>
      <c r="E68" s="13"/>
      <c r="F68" s="29">
        <f>(F41)/F66*100</f>
        <v>6.897882676074916</v>
      </c>
    </row>
    <row r="69" spans="4:6" ht="12.75">
      <c r="D69" s="13"/>
      <c r="E69" s="13"/>
      <c r="F69" s="7"/>
    </row>
    <row r="70" spans="4:7" ht="12.75">
      <c r="D70" s="13"/>
      <c r="E70" s="13"/>
      <c r="F70" s="7"/>
      <c r="G70" s="42"/>
    </row>
    <row r="71" spans="2:6" ht="12.75">
      <c r="B71" s="46" t="s">
        <v>18</v>
      </c>
      <c r="D71" s="13"/>
      <c r="E71" s="13"/>
      <c r="F71" s="7"/>
    </row>
    <row r="72" spans="4:6" ht="12.75">
      <c r="D72" s="13"/>
      <c r="E72" s="13"/>
      <c r="F72" s="7"/>
    </row>
    <row r="73" spans="1:11" ht="12.75" customHeight="1">
      <c r="A73" s="47" t="s">
        <v>26</v>
      </c>
      <c r="B73" s="198" t="s">
        <v>153</v>
      </c>
      <c r="C73" s="198"/>
      <c r="D73" s="198"/>
      <c r="E73" s="198"/>
      <c r="F73" s="198"/>
      <c r="G73" s="198"/>
      <c r="H73" s="198"/>
      <c r="I73" s="198"/>
      <c r="J73" s="30"/>
      <c r="K73" s="30"/>
    </row>
    <row r="74" spans="1:11" ht="16.5" customHeight="1">
      <c r="A74" s="16"/>
      <c r="B74" s="198"/>
      <c r="C74" s="198"/>
      <c r="D74" s="198"/>
      <c r="E74" s="198"/>
      <c r="F74" s="198"/>
      <c r="G74" s="198"/>
      <c r="H74" s="198"/>
      <c r="I74" s="198"/>
      <c r="J74" s="30"/>
      <c r="K74" s="30"/>
    </row>
    <row r="75" spans="1:9" ht="12.75">
      <c r="A75" s="16"/>
      <c r="B75" s="16"/>
      <c r="C75" s="16"/>
      <c r="D75" s="17"/>
      <c r="E75" s="17"/>
      <c r="F75" s="17"/>
      <c r="G75" s="16"/>
      <c r="H75" s="16"/>
      <c r="I75" s="16"/>
    </row>
    <row r="76" spans="1:9" ht="12.75">
      <c r="A76" s="16" t="s">
        <v>26</v>
      </c>
      <c r="B76" s="199" t="s">
        <v>168</v>
      </c>
      <c r="C76" s="199"/>
      <c r="D76" s="199"/>
      <c r="E76" s="199"/>
      <c r="F76" s="199"/>
      <c r="G76" s="199"/>
      <c r="H76" s="199"/>
      <c r="I76" s="199"/>
    </row>
    <row r="77" spans="1:9" ht="12.75">
      <c r="A77" s="16" t="s">
        <v>26</v>
      </c>
      <c r="B77" s="199"/>
      <c r="C77" s="199"/>
      <c r="D77" s="199"/>
      <c r="E77" s="199"/>
      <c r="F77" s="199"/>
      <c r="G77" s="199"/>
      <c r="H77" s="199"/>
      <c r="I77" s="199"/>
    </row>
    <row r="78" spans="1:9" ht="12.75">
      <c r="A78" s="16" t="s">
        <v>26</v>
      </c>
      <c r="B78" s="199"/>
      <c r="C78" s="199"/>
      <c r="D78" s="199"/>
      <c r="E78" s="199"/>
      <c r="F78" s="199"/>
      <c r="G78" s="199"/>
      <c r="H78" s="199"/>
      <c r="I78" s="199"/>
    </row>
    <row r="79" spans="1:9" ht="14.25" customHeight="1">
      <c r="A79" s="16"/>
      <c r="B79" s="16"/>
      <c r="C79" s="16"/>
      <c r="D79" s="17"/>
      <c r="E79" s="17"/>
      <c r="F79" s="17"/>
      <c r="G79" s="16"/>
      <c r="H79" s="16"/>
      <c r="I79" s="16"/>
    </row>
    <row r="80" spans="1:10" ht="12.75">
      <c r="A80" s="31"/>
      <c r="I80" s="2"/>
      <c r="J80" s="2"/>
    </row>
    <row r="81" spans="9:10" ht="12.75">
      <c r="I81" s="2"/>
      <c r="J81" s="131"/>
    </row>
    <row r="82" spans="9:10" ht="15.75" customHeight="1">
      <c r="I82" s="2"/>
      <c r="J82" s="2"/>
    </row>
    <row r="83" spans="9:10" ht="12.75">
      <c r="I83" s="2"/>
      <c r="J83" s="2"/>
    </row>
  </sheetData>
  <sheetProtection formatCells="0" formatColumns="0" formatRows="0" insertColumns="0" insertRows="0" insertHyperlinks="0" deleteColumns="0" deleteRows="0" sort="0" autoFilter="0" pivotTables="0"/>
  <mergeCells count="2">
    <mergeCell ref="B73:I74"/>
    <mergeCell ref="B76:I78"/>
  </mergeCells>
  <printOptions/>
  <pageMargins left="0.62992125984252" right="0.511811023622047" top="0.551181102362205" bottom="0.511811023622047" header="0.511811023622047" footer="0.511811023622047"/>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AC54"/>
  <sheetViews>
    <sheetView zoomScalePageLayoutView="0" workbookViewId="0" topLeftCell="A14">
      <selection activeCell="O27" sqref="O27"/>
    </sheetView>
  </sheetViews>
  <sheetFormatPr defaultColWidth="9.140625" defaultRowHeight="12.75"/>
  <cols>
    <col min="2" max="2" width="25.421875" style="0" customWidth="1"/>
    <col min="3" max="3" width="12.28125" style="0" customWidth="1"/>
    <col min="4" max="4" width="1.7109375" style="0" customWidth="1"/>
    <col min="5" max="5" width="10.7109375" style="0" customWidth="1"/>
    <col min="6" max="6" width="1.7109375" style="0" customWidth="1"/>
    <col min="7" max="7" width="14.00390625" style="0" customWidth="1"/>
    <col min="8" max="8" width="1.7109375" style="0" customWidth="1"/>
    <col min="9" max="9" width="10.7109375" style="0" customWidth="1"/>
    <col min="10" max="10" width="1.7109375" style="0" customWidth="1"/>
    <col min="11" max="11" width="12.57421875" style="0" customWidth="1"/>
    <col min="12" max="12" width="1.7109375" style="0" customWidth="1"/>
    <col min="13" max="13" width="12.8515625" style="0" customWidth="1"/>
    <col min="14" max="14" width="1.7109375" style="0" customWidth="1"/>
    <col min="15" max="15" width="10.421875" style="0" customWidth="1"/>
    <col min="16" max="16" width="1.7109375" style="2" customWidth="1"/>
    <col min="17" max="17" width="11.7109375" style="0" customWidth="1"/>
    <col min="18" max="18" width="11.28125" style="0" bestFit="1" customWidth="1"/>
    <col min="20" max="20" width="14.00390625" style="0" bestFit="1" customWidth="1"/>
  </cols>
  <sheetData>
    <row r="1" ht="12.75">
      <c r="A1" s="1" t="s">
        <v>0</v>
      </c>
    </row>
    <row r="2" ht="12.75">
      <c r="A2" t="s">
        <v>27</v>
      </c>
    </row>
    <row r="3" ht="12.75">
      <c r="A3" s="3" t="str">
        <f>QRIS!A3</f>
        <v>FOR THE SECOND QUARTER ENDED 30 JUNE 2013</v>
      </c>
    </row>
    <row r="4" ht="12.75">
      <c r="A4" s="3"/>
    </row>
    <row r="5" spans="1:15" ht="12.75">
      <c r="A5" t="s">
        <v>1</v>
      </c>
      <c r="O5" s="75"/>
    </row>
    <row r="6" ht="12" customHeight="1"/>
    <row r="7" ht="12" customHeight="1"/>
    <row r="8" ht="12" customHeight="1">
      <c r="C8" s="30" t="s">
        <v>81</v>
      </c>
    </row>
    <row r="9" spans="3:16" s="10" customFormat="1" ht="12.75">
      <c r="C9" s="30" t="s">
        <v>82</v>
      </c>
      <c r="F9" s="30"/>
      <c r="G9" s="30"/>
      <c r="K9" s="32" t="s">
        <v>28</v>
      </c>
      <c r="P9" s="38"/>
    </row>
    <row r="10" spans="3:16" s="10" customFormat="1" ht="12.75">
      <c r="C10" s="30"/>
      <c r="F10" s="30"/>
      <c r="G10" s="30"/>
      <c r="K10" s="32"/>
      <c r="P10" s="38"/>
    </row>
    <row r="11" spans="5:16" s="10" customFormat="1" ht="12.75">
      <c r="E11" s="30"/>
      <c r="F11" s="30"/>
      <c r="G11" s="30"/>
      <c r="I11" s="33" t="s">
        <v>63</v>
      </c>
      <c r="K11" s="33" t="s">
        <v>30</v>
      </c>
      <c r="P11" s="38"/>
    </row>
    <row r="12" spans="5:16" s="10" customFormat="1" ht="12.75">
      <c r="E12" s="30"/>
      <c r="F12" s="30"/>
      <c r="G12" s="30"/>
      <c r="I12" s="33" t="s">
        <v>64</v>
      </c>
      <c r="K12" s="33" t="s">
        <v>107</v>
      </c>
      <c r="O12" s="33" t="s">
        <v>84</v>
      </c>
      <c r="P12" s="70"/>
    </row>
    <row r="13" spans="3:17" s="10" customFormat="1" ht="12.75">
      <c r="C13" s="33" t="s">
        <v>29</v>
      </c>
      <c r="D13" s="33"/>
      <c r="E13" s="33" t="s">
        <v>29</v>
      </c>
      <c r="F13" s="33"/>
      <c r="G13" s="52" t="s">
        <v>45</v>
      </c>
      <c r="H13" s="33"/>
      <c r="I13" s="52" t="s">
        <v>65</v>
      </c>
      <c r="J13" s="33"/>
      <c r="K13" s="33" t="s">
        <v>108</v>
      </c>
      <c r="L13" s="33"/>
      <c r="M13" s="33"/>
      <c r="O13" s="33" t="s">
        <v>98</v>
      </c>
      <c r="P13" s="70"/>
      <c r="Q13" s="70" t="s">
        <v>85</v>
      </c>
    </row>
    <row r="14" spans="3:17" s="10" customFormat="1" ht="13.5" thickBot="1">
      <c r="C14" s="34" t="s">
        <v>31</v>
      </c>
      <c r="D14" s="33"/>
      <c r="E14" s="34" t="s">
        <v>32</v>
      </c>
      <c r="F14" s="33"/>
      <c r="G14" s="53" t="s">
        <v>46</v>
      </c>
      <c r="H14" s="33"/>
      <c r="I14" s="53" t="s">
        <v>46</v>
      </c>
      <c r="J14" s="33"/>
      <c r="K14" s="34" t="s">
        <v>111</v>
      </c>
      <c r="L14" s="33"/>
      <c r="M14" s="34" t="s">
        <v>33</v>
      </c>
      <c r="O14" s="34" t="s">
        <v>99</v>
      </c>
      <c r="P14" s="70"/>
      <c r="Q14" s="71" t="s">
        <v>100</v>
      </c>
    </row>
    <row r="15" spans="3:17" s="10" customFormat="1" ht="12.75">
      <c r="C15" s="5" t="s">
        <v>8</v>
      </c>
      <c r="D15" s="5"/>
      <c r="E15" s="5" t="s">
        <v>8</v>
      </c>
      <c r="F15" s="5"/>
      <c r="G15" s="5" t="s">
        <v>8</v>
      </c>
      <c r="H15" s="5"/>
      <c r="I15" s="5" t="s">
        <v>8</v>
      </c>
      <c r="J15" s="5"/>
      <c r="K15" s="5" t="s">
        <v>8</v>
      </c>
      <c r="L15" s="5"/>
      <c r="M15" s="5" t="s">
        <v>8</v>
      </c>
      <c r="N15" s="1"/>
      <c r="O15" s="5" t="s">
        <v>8</v>
      </c>
      <c r="P15" s="6"/>
      <c r="Q15" s="5" t="s">
        <v>8</v>
      </c>
    </row>
    <row r="16" spans="3:29" s="10" customFormat="1" ht="12.75">
      <c r="C16" s="33"/>
      <c r="D16" s="33"/>
      <c r="E16" s="33"/>
      <c r="F16" s="33"/>
      <c r="G16" s="33"/>
      <c r="H16" s="33"/>
      <c r="I16" s="33"/>
      <c r="J16" s="33"/>
      <c r="K16" s="33"/>
      <c r="L16" s="33"/>
      <c r="M16" s="33"/>
      <c r="P16" s="38"/>
      <c r="S16" s="38"/>
      <c r="T16" s="38"/>
      <c r="U16" s="38"/>
      <c r="V16" s="38"/>
      <c r="W16" s="38"/>
      <c r="X16" s="38"/>
      <c r="Y16" s="38"/>
      <c r="Z16" s="38"/>
      <c r="AA16" s="38"/>
      <c r="AB16" s="38"/>
      <c r="AC16" s="38"/>
    </row>
    <row r="17" spans="3:29" s="10" customFormat="1" ht="12.75">
      <c r="C17" s="33"/>
      <c r="D17" s="33"/>
      <c r="E17" s="33"/>
      <c r="F17" s="33"/>
      <c r="G17" s="33"/>
      <c r="H17" s="33"/>
      <c r="I17" s="33"/>
      <c r="J17" s="33"/>
      <c r="K17" s="33"/>
      <c r="L17" s="33"/>
      <c r="M17" s="33"/>
      <c r="P17" s="38"/>
      <c r="S17" s="38"/>
      <c r="T17" s="38"/>
      <c r="U17" s="38"/>
      <c r="V17" s="38"/>
      <c r="W17" s="38"/>
      <c r="X17" s="38"/>
      <c r="Y17" s="38"/>
      <c r="Z17" s="38"/>
      <c r="AA17" s="38"/>
      <c r="AB17" s="38"/>
      <c r="AC17" s="38"/>
    </row>
    <row r="18" spans="1:29" s="10" customFormat="1" ht="12.75">
      <c r="A18" s="26" t="s">
        <v>141</v>
      </c>
      <c r="C18" s="24">
        <v>29153005</v>
      </c>
      <c r="D18" s="24"/>
      <c r="E18" s="35">
        <v>1603420</v>
      </c>
      <c r="F18" s="35"/>
      <c r="G18" s="35">
        <v>574972</v>
      </c>
      <c r="H18" s="35"/>
      <c r="I18" s="35">
        <v>0</v>
      </c>
      <c r="J18" s="35"/>
      <c r="K18" s="24">
        <v>-8867723</v>
      </c>
      <c r="L18" s="35"/>
      <c r="M18" s="36">
        <f>SUM(C18:K18)</f>
        <v>22463674</v>
      </c>
      <c r="O18" s="35">
        <v>0</v>
      </c>
      <c r="P18" s="38"/>
      <c r="Q18" s="74">
        <f>SUM(M18:O18)</f>
        <v>22463674</v>
      </c>
      <c r="S18" s="38"/>
      <c r="T18" s="38"/>
      <c r="U18" s="38"/>
      <c r="V18" s="38"/>
      <c r="W18" s="38"/>
      <c r="X18" s="38"/>
      <c r="Y18" s="38"/>
      <c r="Z18" s="38"/>
      <c r="AA18" s="38"/>
      <c r="AB18" s="38"/>
      <c r="AC18" s="38"/>
    </row>
    <row r="19" spans="1:29" s="10" customFormat="1" ht="12.75">
      <c r="A19" s="54"/>
      <c r="C19" s="43"/>
      <c r="D19" s="36"/>
      <c r="E19" s="43"/>
      <c r="F19" s="36"/>
      <c r="G19" s="36"/>
      <c r="H19" s="36"/>
      <c r="I19" s="36"/>
      <c r="J19" s="36"/>
      <c r="K19" s="36"/>
      <c r="L19" s="36"/>
      <c r="M19" s="36"/>
      <c r="P19" s="38"/>
      <c r="Q19" s="74"/>
      <c r="S19" s="38"/>
      <c r="T19" s="38"/>
      <c r="U19" s="38"/>
      <c r="V19" s="38"/>
      <c r="W19" s="38"/>
      <c r="X19" s="38"/>
      <c r="Y19" s="38"/>
      <c r="Z19" s="38"/>
      <c r="AA19" s="38"/>
      <c r="AB19" s="38"/>
      <c r="AC19" s="38"/>
    </row>
    <row r="20" spans="1:29" s="10" customFormat="1" ht="12.75">
      <c r="A20" s="26" t="s">
        <v>109</v>
      </c>
      <c r="C20" s="24">
        <v>2915300</v>
      </c>
      <c r="D20" s="24"/>
      <c r="E20" s="35">
        <v>1457650</v>
      </c>
      <c r="F20" s="35"/>
      <c r="G20" s="35">
        <v>0</v>
      </c>
      <c r="H20" s="35"/>
      <c r="I20" s="35">
        <v>0</v>
      </c>
      <c r="J20" s="35"/>
      <c r="K20" s="35">
        <v>0</v>
      </c>
      <c r="L20" s="35"/>
      <c r="M20" s="36">
        <f>SUM(C20:K20)</f>
        <v>4372950</v>
      </c>
      <c r="O20" s="35">
        <v>0</v>
      </c>
      <c r="P20" s="38"/>
      <c r="Q20" s="35">
        <f>SUM(M20:O20)</f>
        <v>4372950</v>
      </c>
      <c r="S20" s="38"/>
      <c r="T20" s="38"/>
      <c r="U20" s="38"/>
      <c r="V20" s="38"/>
      <c r="W20" s="38"/>
      <c r="X20" s="38"/>
      <c r="Y20" s="38"/>
      <c r="Z20" s="38"/>
      <c r="AA20" s="38"/>
      <c r="AB20" s="38"/>
      <c r="AC20" s="38"/>
    </row>
    <row r="21" spans="1:29" s="10" customFormat="1" ht="12.75">
      <c r="A21" s="26"/>
      <c r="C21" s="24"/>
      <c r="D21" s="24"/>
      <c r="E21" s="35"/>
      <c r="F21" s="35"/>
      <c r="G21" s="35"/>
      <c r="H21" s="35"/>
      <c r="I21" s="35"/>
      <c r="J21" s="35"/>
      <c r="K21" s="35"/>
      <c r="L21" s="35"/>
      <c r="M21" s="36"/>
      <c r="O21" s="35"/>
      <c r="P21" s="38"/>
      <c r="Q21" s="35"/>
      <c r="S21" s="38"/>
      <c r="T21" s="38"/>
      <c r="U21" s="38"/>
      <c r="V21" s="38"/>
      <c r="W21" s="38"/>
      <c r="X21" s="38"/>
      <c r="Y21" s="38"/>
      <c r="Z21" s="38"/>
      <c r="AA21" s="38"/>
      <c r="AB21" s="38"/>
      <c r="AC21" s="38"/>
    </row>
    <row r="22" spans="1:29" s="10" customFormat="1" ht="12.75">
      <c r="A22" s="37" t="s">
        <v>110</v>
      </c>
      <c r="C22" s="26">
        <v>0</v>
      </c>
      <c r="D22" s="24"/>
      <c r="E22" s="43">
        <v>-83119</v>
      </c>
      <c r="F22" s="35"/>
      <c r="G22" s="35">
        <v>0</v>
      </c>
      <c r="H22" s="35"/>
      <c r="I22" s="35">
        <v>0</v>
      </c>
      <c r="J22" s="35"/>
      <c r="K22" s="35">
        <v>0</v>
      </c>
      <c r="L22" s="35"/>
      <c r="M22" s="36">
        <f>SUM(C22:K22)</f>
        <v>-83119</v>
      </c>
      <c r="O22" s="35">
        <v>0</v>
      </c>
      <c r="P22" s="38"/>
      <c r="Q22" s="35">
        <f>SUM(M22:O22)</f>
        <v>-83119</v>
      </c>
      <c r="S22" s="38"/>
      <c r="T22" s="38"/>
      <c r="U22" s="38"/>
      <c r="V22" s="38"/>
      <c r="W22" s="38"/>
      <c r="X22" s="38"/>
      <c r="Y22" s="38"/>
      <c r="Z22" s="38"/>
      <c r="AA22" s="38"/>
      <c r="AB22" s="38"/>
      <c r="AC22" s="38"/>
    </row>
    <row r="23" spans="1:29" s="10" customFormat="1" ht="12.75">
      <c r="A23" s="37"/>
      <c r="C23" s="26"/>
      <c r="D23" s="24"/>
      <c r="E23" s="35"/>
      <c r="F23" s="35"/>
      <c r="G23" s="35"/>
      <c r="H23" s="35"/>
      <c r="I23" s="35"/>
      <c r="J23" s="35"/>
      <c r="K23" s="35"/>
      <c r="L23" s="35"/>
      <c r="M23" s="36"/>
      <c r="O23" s="35"/>
      <c r="P23" s="38"/>
      <c r="Q23" s="35"/>
      <c r="S23" s="38"/>
      <c r="T23" s="38"/>
      <c r="U23" s="38"/>
      <c r="V23" s="38"/>
      <c r="W23" s="38"/>
      <c r="X23" s="38"/>
      <c r="Y23" s="38"/>
      <c r="Z23" s="38"/>
      <c r="AA23" s="38"/>
      <c r="AB23" s="38"/>
      <c r="AC23" s="38"/>
    </row>
    <row r="24" spans="1:29" s="11" customFormat="1" ht="12.75">
      <c r="A24" s="37" t="s">
        <v>147</v>
      </c>
      <c r="C24" s="43">
        <v>0</v>
      </c>
      <c r="D24" s="99"/>
      <c r="E24" s="43">
        <v>0</v>
      </c>
      <c r="F24" s="99"/>
      <c r="G24" s="99">
        <v>0</v>
      </c>
      <c r="H24" s="99"/>
      <c r="I24" s="99">
        <v>0</v>
      </c>
      <c r="J24" s="99"/>
      <c r="K24" s="99">
        <v>-2415705</v>
      </c>
      <c r="L24" s="99"/>
      <c r="M24" s="99">
        <f>SUM(C24:K24)</f>
        <v>-2415705</v>
      </c>
      <c r="O24" s="43">
        <v>0</v>
      </c>
      <c r="P24" s="100"/>
      <c r="Q24" s="101">
        <f>SUM(M24:O24)</f>
        <v>-2415705</v>
      </c>
      <c r="S24" s="100"/>
      <c r="T24" s="100"/>
      <c r="U24" s="100"/>
      <c r="V24" s="100"/>
      <c r="W24" s="100"/>
      <c r="X24" s="100"/>
      <c r="Y24" s="100"/>
      <c r="Z24" s="100"/>
      <c r="AA24" s="100"/>
      <c r="AB24" s="100"/>
      <c r="AC24" s="100"/>
    </row>
    <row r="25" spans="1:29" s="10" customFormat="1" ht="12.75">
      <c r="A25" s="26"/>
      <c r="C25" s="55"/>
      <c r="D25" s="55"/>
      <c r="E25" s="55"/>
      <c r="F25" s="55"/>
      <c r="G25" s="55"/>
      <c r="H25" s="55"/>
      <c r="I25" s="55"/>
      <c r="J25" s="55"/>
      <c r="K25" s="171"/>
      <c r="L25" s="171"/>
      <c r="M25" s="171"/>
      <c r="N25" s="72"/>
      <c r="O25" s="72"/>
      <c r="P25" s="72"/>
      <c r="Q25" s="72"/>
      <c r="S25" s="38"/>
      <c r="T25" s="38"/>
      <c r="U25" s="38"/>
      <c r="V25" s="38"/>
      <c r="W25" s="38"/>
      <c r="X25" s="38"/>
      <c r="Y25" s="38"/>
      <c r="Z25" s="38"/>
      <c r="AA25" s="38"/>
      <c r="AB25" s="38"/>
      <c r="AC25" s="38"/>
    </row>
    <row r="26" spans="1:29" s="10" customFormat="1" ht="13.5" thickBot="1">
      <c r="A26" s="26" t="s">
        <v>165</v>
      </c>
      <c r="C26" s="63">
        <f>SUM(C18:C25)</f>
        <v>32068305</v>
      </c>
      <c r="D26" s="43"/>
      <c r="E26" s="63">
        <f>SUM(E18:E25)</f>
        <v>2977951</v>
      </c>
      <c r="F26" s="43"/>
      <c r="G26" s="63">
        <f>SUM(G18:G25)</f>
        <v>574972</v>
      </c>
      <c r="H26" s="43"/>
      <c r="I26" s="63">
        <f>SUM(I18:I25)</f>
        <v>0</v>
      </c>
      <c r="J26" s="43"/>
      <c r="K26" s="63">
        <f>SUM(K18:K25)</f>
        <v>-11283428</v>
      </c>
      <c r="L26" s="43"/>
      <c r="M26" s="168">
        <f>SUM(M18:M25)</f>
        <v>24337800</v>
      </c>
      <c r="O26" s="44">
        <f>SUM(O18:O25)</f>
        <v>0</v>
      </c>
      <c r="P26" s="38"/>
      <c r="Q26" s="73">
        <f>SUM(Q18:Q25)</f>
        <v>24337800</v>
      </c>
      <c r="S26" s="38"/>
      <c r="T26" s="38"/>
      <c r="U26" s="38"/>
      <c r="V26" s="38"/>
      <c r="W26" s="38"/>
      <c r="X26" s="38"/>
      <c r="Y26" s="38"/>
      <c r="Z26" s="38"/>
      <c r="AA26" s="38"/>
      <c r="AB26" s="38"/>
      <c r="AC26" s="38"/>
    </row>
    <row r="27" spans="1:29" s="10" customFormat="1" ht="13.5" thickTop="1">
      <c r="A27" s="26"/>
      <c r="C27" s="35"/>
      <c r="D27" s="35"/>
      <c r="E27" s="35"/>
      <c r="F27" s="35"/>
      <c r="G27" s="35"/>
      <c r="H27" s="35"/>
      <c r="I27" s="35"/>
      <c r="J27" s="35"/>
      <c r="K27" s="35"/>
      <c r="L27" s="35"/>
      <c r="M27" s="35"/>
      <c r="P27" s="38"/>
      <c r="S27" s="38"/>
      <c r="T27" s="38"/>
      <c r="U27" s="38"/>
      <c r="V27" s="38"/>
      <c r="W27" s="38"/>
      <c r="X27" s="38"/>
      <c r="Y27" s="38"/>
      <c r="Z27" s="38"/>
      <c r="AA27" s="38"/>
      <c r="AB27" s="38"/>
      <c r="AC27" s="38"/>
    </row>
    <row r="28" spans="1:29" s="10" customFormat="1" ht="12.75">
      <c r="A28" s="26"/>
      <c r="C28" s="35"/>
      <c r="D28" s="35"/>
      <c r="E28" s="35"/>
      <c r="F28" s="35"/>
      <c r="G28" s="35"/>
      <c r="H28" s="35"/>
      <c r="I28" s="35"/>
      <c r="J28" s="35"/>
      <c r="K28" s="35"/>
      <c r="L28" s="35"/>
      <c r="M28" s="35"/>
      <c r="P28" s="38"/>
      <c r="S28" s="38"/>
      <c r="T28" s="38"/>
      <c r="U28" s="38"/>
      <c r="V28" s="38"/>
      <c r="W28" s="38"/>
      <c r="X28" s="38"/>
      <c r="Y28" s="38"/>
      <c r="Z28" s="38"/>
      <c r="AA28" s="38"/>
      <c r="AB28" s="38"/>
      <c r="AC28" s="38"/>
    </row>
    <row r="29" spans="1:29" s="10" customFormat="1" ht="12.75">
      <c r="A29" s="26"/>
      <c r="C29" s="35"/>
      <c r="D29" s="35"/>
      <c r="E29" s="35"/>
      <c r="F29" s="35"/>
      <c r="G29" s="35"/>
      <c r="H29" s="35"/>
      <c r="I29" s="35"/>
      <c r="J29" s="35"/>
      <c r="K29" s="35"/>
      <c r="L29" s="35"/>
      <c r="M29" s="35"/>
      <c r="P29" s="38"/>
      <c r="S29" s="38"/>
      <c r="T29" s="38"/>
      <c r="U29" s="38"/>
      <c r="V29" s="38"/>
      <c r="W29" s="38"/>
      <c r="X29" s="38"/>
      <c r="Y29" s="38"/>
      <c r="Z29" s="38"/>
      <c r="AA29" s="38"/>
      <c r="AB29" s="38"/>
      <c r="AC29" s="38"/>
    </row>
    <row r="30" spans="1:29" s="10" customFormat="1" ht="12.75">
      <c r="A30" s="26" t="s">
        <v>151</v>
      </c>
      <c r="C30" s="24">
        <v>32068310</v>
      </c>
      <c r="D30" s="24"/>
      <c r="E30" s="35">
        <v>3552931</v>
      </c>
      <c r="F30" s="35"/>
      <c r="G30" s="35">
        <v>0</v>
      </c>
      <c r="H30" s="35"/>
      <c r="I30" s="35">
        <v>0</v>
      </c>
      <c r="J30" s="35"/>
      <c r="K30" s="24">
        <v>-13500897</v>
      </c>
      <c r="L30" s="35"/>
      <c r="M30" s="36">
        <f>SUM(C30:K30)</f>
        <v>22120344</v>
      </c>
      <c r="O30" s="35">
        <v>0</v>
      </c>
      <c r="P30" s="38"/>
      <c r="Q30" s="74">
        <f>SUM(M30:O30)</f>
        <v>22120344</v>
      </c>
      <c r="S30" s="38"/>
      <c r="T30" s="38"/>
      <c r="U30" s="38"/>
      <c r="V30" s="38"/>
      <c r="W30" s="38"/>
      <c r="X30" s="38"/>
      <c r="Y30" s="38"/>
      <c r="Z30" s="38"/>
      <c r="AA30" s="38"/>
      <c r="AB30" s="38"/>
      <c r="AC30" s="38"/>
    </row>
    <row r="31" spans="1:29" s="10" customFormat="1" ht="12.75">
      <c r="A31" s="54"/>
      <c r="C31" s="43"/>
      <c r="D31" s="36"/>
      <c r="E31" s="43"/>
      <c r="F31" s="36"/>
      <c r="G31" s="36"/>
      <c r="H31" s="36"/>
      <c r="I31" s="36"/>
      <c r="J31" s="36"/>
      <c r="K31" s="36"/>
      <c r="L31" s="36"/>
      <c r="M31" s="36"/>
      <c r="P31" s="38"/>
      <c r="Q31" s="74"/>
      <c r="S31" s="38"/>
      <c r="T31" s="38"/>
      <c r="U31" s="38"/>
      <c r="V31" s="38"/>
      <c r="W31" s="38"/>
      <c r="X31" s="38"/>
      <c r="Y31" s="38"/>
      <c r="Z31" s="38"/>
      <c r="AA31" s="38"/>
      <c r="AB31" s="38"/>
      <c r="AC31" s="38"/>
    </row>
    <row r="32" spans="1:29" s="10" customFormat="1" ht="12.75">
      <c r="A32" s="26" t="s">
        <v>109</v>
      </c>
      <c r="C32" s="24">
        <v>0</v>
      </c>
      <c r="D32" s="24"/>
      <c r="E32" s="35">
        <v>0</v>
      </c>
      <c r="F32" s="35"/>
      <c r="G32" s="35">
        <v>0</v>
      </c>
      <c r="H32" s="35"/>
      <c r="I32" s="35">
        <v>0</v>
      </c>
      <c r="J32" s="35"/>
      <c r="K32" s="35">
        <v>0</v>
      </c>
      <c r="L32" s="35"/>
      <c r="M32" s="36">
        <f>SUM(C32:K32)</f>
        <v>0</v>
      </c>
      <c r="O32" s="35">
        <v>0</v>
      </c>
      <c r="P32" s="38"/>
      <c r="Q32" s="35">
        <f>SUM(M32:O32)</f>
        <v>0</v>
      </c>
      <c r="S32" s="38"/>
      <c r="T32" s="38"/>
      <c r="U32" s="38"/>
      <c r="V32" s="38"/>
      <c r="W32" s="38"/>
      <c r="X32" s="38"/>
      <c r="Y32" s="38"/>
      <c r="Z32" s="38"/>
      <c r="AA32" s="38"/>
      <c r="AB32" s="38"/>
      <c r="AC32" s="38"/>
    </row>
    <row r="33" spans="1:29" s="10" customFormat="1" ht="12.75">
      <c r="A33" s="26"/>
      <c r="C33" s="24"/>
      <c r="D33" s="24"/>
      <c r="E33" s="35"/>
      <c r="F33" s="35"/>
      <c r="G33" s="35"/>
      <c r="H33" s="35"/>
      <c r="I33" s="35"/>
      <c r="J33" s="35"/>
      <c r="K33" s="35"/>
      <c r="L33" s="35"/>
      <c r="M33" s="36"/>
      <c r="O33" s="35"/>
      <c r="P33" s="38"/>
      <c r="Q33" s="35"/>
      <c r="S33" s="38"/>
      <c r="T33" s="38"/>
      <c r="U33" s="38"/>
      <c r="V33" s="38"/>
      <c r="W33" s="38"/>
      <c r="X33" s="38"/>
      <c r="Y33" s="38"/>
      <c r="Z33" s="38"/>
      <c r="AA33" s="38"/>
      <c r="AB33" s="38"/>
      <c r="AC33" s="38"/>
    </row>
    <row r="34" spans="1:29" s="10" customFormat="1" ht="12.75">
      <c r="A34" s="37" t="s">
        <v>110</v>
      </c>
      <c r="C34" s="26">
        <v>0</v>
      </c>
      <c r="D34" s="24"/>
      <c r="E34" s="43">
        <v>0</v>
      </c>
      <c r="F34" s="35"/>
      <c r="G34" s="35">
        <v>0</v>
      </c>
      <c r="H34" s="35"/>
      <c r="I34" s="35">
        <v>0</v>
      </c>
      <c r="J34" s="35"/>
      <c r="K34" s="35">
        <v>0</v>
      </c>
      <c r="L34" s="35"/>
      <c r="M34" s="36">
        <f>SUM(C34:K34)</f>
        <v>0</v>
      </c>
      <c r="O34" s="35">
        <v>0</v>
      </c>
      <c r="P34" s="38"/>
      <c r="Q34" s="35">
        <f>SUM(M34:O34)</f>
        <v>0</v>
      </c>
      <c r="S34" s="38"/>
      <c r="T34" s="38"/>
      <c r="U34" s="38"/>
      <c r="V34" s="38"/>
      <c r="W34" s="38"/>
      <c r="X34" s="38"/>
      <c r="Y34" s="38"/>
      <c r="Z34" s="38"/>
      <c r="AA34" s="38"/>
      <c r="AB34" s="38"/>
      <c r="AC34" s="38"/>
    </row>
    <row r="35" spans="1:29" s="10" customFormat="1" ht="12.75">
      <c r="A35" s="37"/>
      <c r="C35" s="26"/>
      <c r="D35" s="24"/>
      <c r="E35" s="35"/>
      <c r="F35" s="35"/>
      <c r="G35" s="35"/>
      <c r="H35" s="35"/>
      <c r="I35" s="35"/>
      <c r="J35" s="35"/>
      <c r="K35" s="43"/>
      <c r="L35" s="43"/>
      <c r="M35" s="99"/>
      <c r="O35" s="35"/>
      <c r="P35" s="38"/>
      <c r="Q35" s="35"/>
      <c r="S35" s="38"/>
      <c r="T35" s="38"/>
      <c r="U35" s="38"/>
      <c r="V35" s="38"/>
      <c r="W35" s="38"/>
      <c r="X35" s="38"/>
      <c r="Y35" s="38"/>
      <c r="Z35" s="38"/>
      <c r="AA35" s="38"/>
      <c r="AB35" s="38"/>
      <c r="AC35" s="38"/>
    </row>
    <row r="36" spans="1:29" s="10" customFormat="1" ht="12.75">
      <c r="A36" s="37" t="s">
        <v>147</v>
      </c>
      <c r="B36" s="11"/>
      <c r="C36" s="43">
        <v>0</v>
      </c>
      <c r="D36" s="99"/>
      <c r="E36" s="43">
        <v>0</v>
      </c>
      <c r="F36" s="99"/>
      <c r="G36" s="99">
        <v>0</v>
      </c>
      <c r="H36" s="99"/>
      <c r="I36" s="99">
        <v>0</v>
      </c>
      <c r="J36" s="99"/>
      <c r="K36" s="99">
        <f>QRIS!H54</f>
        <v>-2163602</v>
      </c>
      <c r="L36" s="99"/>
      <c r="M36" s="99">
        <f>SUM(C36:K36)</f>
        <v>-2163602</v>
      </c>
      <c r="N36" s="11"/>
      <c r="O36" s="43">
        <v>0</v>
      </c>
      <c r="P36" s="100"/>
      <c r="Q36" s="101">
        <f>M36</f>
        <v>-2163602</v>
      </c>
      <c r="S36" s="38"/>
      <c r="T36" s="38"/>
      <c r="U36" s="38"/>
      <c r="V36" s="38"/>
      <c r="W36" s="38"/>
      <c r="X36" s="38"/>
      <c r="Y36" s="38"/>
      <c r="Z36" s="38"/>
      <c r="AA36" s="38"/>
      <c r="AB36" s="38"/>
      <c r="AC36" s="38"/>
    </row>
    <row r="37" spans="1:29" s="10" customFormat="1" ht="12.75">
      <c r="A37" s="26"/>
      <c r="C37" s="55"/>
      <c r="D37" s="55"/>
      <c r="E37" s="55"/>
      <c r="F37" s="55"/>
      <c r="G37" s="55"/>
      <c r="H37" s="55"/>
      <c r="I37" s="55"/>
      <c r="J37" s="55"/>
      <c r="K37" s="171"/>
      <c r="L37" s="171"/>
      <c r="M37" s="171"/>
      <c r="N37" s="72"/>
      <c r="O37" s="72"/>
      <c r="P37" s="72"/>
      <c r="Q37" s="72"/>
      <c r="S37" s="38"/>
      <c r="T37" s="38"/>
      <c r="U37" s="38"/>
      <c r="V37" s="38"/>
      <c r="W37" s="38"/>
      <c r="X37" s="38"/>
      <c r="Y37" s="38"/>
      <c r="Z37" s="38"/>
      <c r="AA37" s="38"/>
      <c r="AB37" s="38"/>
      <c r="AC37" s="38"/>
    </row>
    <row r="38" spans="1:29" s="10" customFormat="1" ht="13.5" thickBot="1">
      <c r="A38" s="26" t="s">
        <v>164</v>
      </c>
      <c r="C38" s="63">
        <f>SUM(C30:C37)</f>
        <v>32068310</v>
      </c>
      <c r="D38" s="43"/>
      <c r="E38" s="63">
        <f>SUM(E30:E37)</f>
        <v>3552931</v>
      </c>
      <c r="F38" s="43"/>
      <c r="G38" s="63">
        <f>SUM(G30:G37)</f>
        <v>0</v>
      </c>
      <c r="H38" s="43"/>
      <c r="I38" s="63">
        <f>SUM(I30:I37)</f>
        <v>0</v>
      </c>
      <c r="J38" s="43"/>
      <c r="K38" s="63">
        <f>SUM(K30:K37)</f>
        <v>-15664499</v>
      </c>
      <c r="L38" s="43"/>
      <c r="M38" s="168">
        <f>SUM(M30:M37)</f>
        <v>19956742</v>
      </c>
      <c r="O38" s="44">
        <f>SUM(O30:O37)</f>
        <v>0</v>
      </c>
      <c r="P38" s="38"/>
      <c r="Q38" s="73">
        <f>SUM(Q30:Q37)</f>
        <v>19956742</v>
      </c>
      <c r="S38" s="38"/>
      <c r="T38" s="38"/>
      <c r="U38" s="38"/>
      <c r="V38" s="38"/>
      <c r="W38" s="38"/>
      <c r="X38" s="38"/>
      <c r="Y38" s="38"/>
      <c r="Z38" s="38"/>
      <c r="AA38" s="38"/>
      <c r="AB38" s="38"/>
      <c r="AC38" s="38"/>
    </row>
    <row r="39" spans="1:29" s="10" customFormat="1" ht="13.5" thickTop="1">
      <c r="A39" s="26"/>
      <c r="C39" s="35"/>
      <c r="D39" s="35"/>
      <c r="E39" s="35"/>
      <c r="F39" s="35"/>
      <c r="G39" s="35"/>
      <c r="H39" s="35"/>
      <c r="I39" s="35"/>
      <c r="J39" s="35"/>
      <c r="K39" s="35"/>
      <c r="L39" s="35"/>
      <c r="M39" s="35"/>
      <c r="P39" s="38"/>
      <c r="S39" s="38"/>
      <c r="T39" s="38"/>
      <c r="U39" s="38"/>
      <c r="V39" s="38"/>
      <c r="W39" s="38"/>
      <c r="X39" s="38"/>
      <c r="Y39" s="38"/>
      <c r="Z39" s="38"/>
      <c r="AA39" s="38"/>
      <c r="AB39" s="38"/>
      <c r="AC39" s="38"/>
    </row>
    <row r="40" spans="1:29" s="10" customFormat="1" ht="12.75">
      <c r="A40" s="26"/>
      <c r="C40" s="35"/>
      <c r="D40" s="35"/>
      <c r="E40" s="35"/>
      <c r="F40" s="35"/>
      <c r="G40" s="35"/>
      <c r="H40" s="35"/>
      <c r="I40" s="35"/>
      <c r="J40" s="35"/>
      <c r="K40" s="35"/>
      <c r="L40" s="35"/>
      <c r="M40" s="35"/>
      <c r="N40" s="38"/>
      <c r="P40" s="38"/>
      <c r="Q40" s="35"/>
      <c r="S40" s="38"/>
      <c r="T40" s="38"/>
      <c r="U40" s="38"/>
      <c r="V40" s="38"/>
      <c r="W40" s="38"/>
      <c r="X40" s="38"/>
      <c r="Y40" s="38"/>
      <c r="Z40" s="38"/>
      <c r="AA40" s="38"/>
      <c r="AB40" s="38"/>
      <c r="AC40" s="38"/>
    </row>
    <row r="41" spans="3:29" s="10" customFormat="1" ht="12.75">
      <c r="C41" s="24"/>
      <c r="N41" s="38"/>
      <c r="P41" s="38"/>
      <c r="S41" s="38"/>
      <c r="T41" s="167"/>
      <c r="U41" s="38"/>
      <c r="V41" s="38"/>
      <c r="W41" s="38"/>
      <c r="X41" s="38"/>
      <c r="Y41" s="38"/>
      <c r="Z41" s="38"/>
      <c r="AA41" s="38"/>
      <c r="AB41" s="38"/>
      <c r="AC41" s="38"/>
    </row>
    <row r="42" spans="1:18" ht="12.75">
      <c r="A42" s="46" t="s">
        <v>44</v>
      </c>
      <c r="B42" s="10"/>
      <c r="C42" s="10"/>
      <c r="D42" s="10"/>
      <c r="E42" s="24"/>
      <c r="F42" s="10"/>
      <c r="G42" s="24"/>
      <c r="H42" s="10"/>
      <c r="I42" s="10"/>
      <c r="J42" s="10"/>
      <c r="K42" s="24"/>
      <c r="L42" s="10"/>
      <c r="M42" s="10"/>
      <c r="N42" s="38"/>
      <c r="R42" s="7"/>
    </row>
    <row r="43" spans="1:14" ht="15" customHeight="1">
      <c r="A43" s="16"/>
      <c r="B43" s="10"/>
      <c r="C43" s="10"/>
      <c r="D43" s="10"/>
      <c r="E43" s="10"/>
      <c r="F43" s="10"/>
      <c r="G43" s="10"/>
      <c r="H43" s="10"/>
      <c r="I43" s="10"/>
      <c r="J43" s="10"/>
      <c r="K43" s="10"/>
      <c r="L43" s="10"/>
      <c r="M43" s="10"/>
      <c r="N43" s="10"/>
    </row>
    <row r="44" spans="1:17" ht="12.75">
      <c r="A44" s="200" t="s">
        <v>152</v>
      </c>
      <c r="B44" s="200"/>
      <c r="C44" s="200"/>
      <c r="D44" s="200"/>
      <c r="E44" s="200"/>
      <c r="F44" s="200"/>
      <c r="G44" s="200"/>
      <c r="H44" s="200"/>
      <c r="I44" s="200"/>
      <c r="J44" s="200"/>
      <c r="K44" s="200"/>
      <c r="L44" s="200"/>
      <c r="M44" s="200"/>
      <c r="N44" s="200"/>
      <c r="O44" s="200"/>
      <c r="P44" s="200"/>
      <c r="Q44" s="200"/>
    </row>
    <row r="45" spans="1:17" ht="12.75">
      <c r="A45" s="200"/>
      <c r="B45" s="200"/>
      <c r="C45" s="200"/>
      <c r="D45" s="200"/>
      <c r="E45" s="200"/>
      <c r="F45" s="200"/>
      <c r="G45" s="200"/>
      <c r="H45" s="200"/>
      <c r="I45" s="200"/>
      <c r="J45" s="200"/>
      <c r="K45" s="200"/>
      <c r="L45" s="200"/>
      <c r="M45" s="200"/>
      <c r="N45" s="200"/>
      <c r="O45" s="200"/>
      <c r="P45" s="200"/>
      <c r="Q45" s="200"/>
    </row>
    <row r="46" spans="1:14" ht="12.75">
      <c r="A46" s="16"/>
      <c r="B46" s="10"/>
      <c r="C46" s="10"/>
      <c r="D46" s="10"/>
      <c r="E46" s="10"/>
      <c r="F46" s="10"/>
      <c r="G46" s="10"/>
      <c r="H46" s="10"/>
      <c r="I46" s="10"/>
      <c r="J46" s="10"/>
      <c r="K46" s="10"/>
      <c r="L46" s="10"/>
      <c r="M46" s="10"/>
      <c r="N46" s="10"/>
    </row>
    <row r="47" spans="1:17" ht="12.75">
      <c r="A47" s="200"/>
      <c r="B47" s="200"/>
      <c r="C47" s="200"/>
      <c r="D47" s="200"/>
      <c r="E47" s="200"/>
      <c r="F47" s="200"/>
      <c r="G47" s="200"/>
      <c r="H47" s="200"/>
      <c r="I47" s="200"/>
      <c r="J47" s="200"/>
      <c r="K47" s="200"/>
      <c r="L47" s="200"/>
      <c r="M47" s="200"/>
      <c r="N47" s="200"/>
      <c r="O47" s="200"/>
      <c r="P47" s="200"/>
      <c r="Q47" s="200"/>
    </row>
    <row r="48" spans="1:17" ht="12.75">
      <c r="A48" s="200"/>
      <c r="B48" s="200"/>
      <c r="C48" s="200"/>
      <c r="D48" s="200"/>
      <c r="E48" s="200"/>
      <c r="F48" s="200"/>
      <c r="G48" s="200"/>
      <c r="H48" s="200"/>
      <c r="I48" s="200"/>
      <c r="J48" s="200"/>
      <c r="K48" s="200"/>
      <c r="L48" s="200"/>
      <c r="M48" s="200"/>
      <c r="N48" s="200"/>
      <c r="O48" s="200"/>
      <c r="P48" s="200"/>
      <c r="Q48" s="200"/>
    </row>
    <row r="49" spans="1:14" ht="12.75">
      <c r="A49" s="109"/>
      <c r="B49" s="110"/>
      <c r="C49" s="110"/>
      <c r="D49" s="110"/>
      <c r="E49" s="110"/>
      <c r="F49" s="110"/>
      <c r="G49" s="110"/>
      <c r="H49" s="110"/>
      <c r="I49" s="110"/>
      <c r="J49" s="110"/>
      <c r="K49" s="110"/>
      <c r="L49" s="110"/>
      <c r="M49" s="111"/>
      <c r="N49" s="111"/>
    </row>
    <row r="50" spans="1:14" ht="12.75">
      <c r="A50" s="109"/>
      <c r="B50" s="110"/>
      <c r="C50" s="110"/>
      <c r="D50" s="110"/>
      <c r="E50" s="110"/>
      <c r="F50" s="110"/>
      <c r="G50" s="110"/>
      <c r="H50" s="110"/>
      <c r="I50" s="110"/>
      <c r="J50" s="110"/>
      <c r="K50" s="110"/>
      <c r="L50" s="110"/>
      <c r="M50" s="111"/>
      <c r="N50" s="111"/>
    </row>
    <row r="51" spans="1:7" ht="12.75">
      <c r="A51" s="16"/>
      <c r="C51" s="42"/>
      <c r="G51" s="42"/>
    </row>
    <row r="52" spans="3:7" ht="12.75">
      <c r="C52" s="42"/>
      <c r="G52" s="42"/>
    </row>
    <row r="53" spans="3:7" ht="12.75">
      <c r="C53" s="42"/>
      <c r="G53" s="42"/>
    </row>
    <row r="54" spans="3:7" ht="12.75">
      <c r="C54" s="42"/>
      <c r="G54" s="42"/>
    </row>
  </sheetData>
  <sheetProtection/>
  <mergeCells count="2">
    <mergeCell ref="A44:Q45"/>
    <mergeCell ref="A47:Q48"/>
  </mergeCells>
  <printOptions/>
  <pageMargins left="0.75" right="0.41" top="1" bottom="1" header="0.5" footer="0.5"/>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R75"/>
  <sheetViews>
    <sheetView tabSelected="1" zoomScalePageLayoutView="0" workbookViewId="0" topLeftCell="A41">
      <selection activeCell="L33" sqref="L33"/>
    </sheetView>
  </sheetViews>
  <sheetFormatPr defaultColWidth="9.140625" defaultRowHeight="12.75"/>
  <cols>
    <col min="1" max="1" width="3.140625" style="0" customWidth="1"/>
    <col min="2" max="2" width="46.421875" style="0" customWidth="1"/>
    <col min="3" max="3" width="3.421875" style="0" customWidth="1"/>
    <col min="4" max="4" width="17.57421875" style="0" customWidth="1"/>
    <col min="5" max="5" width="3.140625" style="0" customWidth="1"/>
    <col min="6" max="6" width="17.57421875" style="0" customWidth="1"/>
    <col min="7" max="7" width="9.28125" style="0" bestFit="1" customWidth="1"/>
    <col min="9" max="9" width="0.2890625" style="0" hidden="1" customWidth="1"/>
    <col min="10" max="11" width="9.140625" style="0" hidden="1" customWidth="1"/>
    <col min="12" max="12" width="14.57421875" style="0" bestFit="1" customWidth="1"/>
  </cols>
  <sheetData>
    <row r="1" spans="1:6" ht="12.75">
      <c r="A1" s="76" t="s">
        <v>0</v>
      </c>
      <c r="B1" s="77"/>
      <c r="C1" s="77"/>
      <c r="D1" s="77"/>
      <c r="E1" s="77"/>
      <c r="F1" s="77"/>
    </row>
    <row r="2" spans="1:6" ht="12.75">
      <c r="A2" s="94" t="s">
        <v>88</v>
      </c>
      <c r="B2" s="77"/>
      <c r="C2" s="77"/>
      <c r="D2" s="77"/>
      <c r="E2" s="77"/>
      <c r="F2" s="77"/>
    </row>
    <row r="3" spans="1:6" ht="12.75">
      <c r="A3" s="78" t="str">
        <f>QRIS!A3</f>
        <v>FOR THE SECOND QUARTER ENDED 30 JUNE 2013</v>
      </c>
      <c r="B3" s="77"/>
      <c r="C3" s="77"/>
      <c r="D3" s="77"/>
      <c r="E3" s="77"/>
      <c r="F3" s="77"/>
    </row>
    <row r="4" spans="1:6" ht="12.75">
      <c r="A4" s="79"/>
      <c r="B4" s="77"/>
      <c r="C4" s="77"/>
      <c r="D4" s="77"/>
      <c r="E4" s="77"/>
      <c r="F4" s="77"/>
    </row>
    <row r="5" spans="1:6" ht="12.75">
      <c r="A5" s="80"/>
      <c r="B5" s="77"/>
      <c r="C5" s="77"/>
      <c r="D5" s="77"/>
      <c r="E5" s="77"/>
      <c r="F5" s="77"/>
    </row>
    <row r="6" spans="4:6" ht="12.75">
      <c r="D6" s="201" t="s">
        <v>43</v>
      </c>
      <c r="E6" s="201"/>
      <c r="F6" s="201"/>
    </row>
    <row r="7" spans="4:6" ht="12.75">
      <c r="D7" s="33" t="s">
        <v>133</v>
      </c>
      <c r="F7" s="33" t="s">
        <v>133</v>
      </c>
    </row>
    <row r="8" spans="4:6" ht="12.75">
      <c r="D8" s="33" t="s">
        <v>3</v>
      </c>
      <c r="F8" s="33" t="s">
        <v>142</v>
      </c>
    </row>
    <row r="9" spans="4:6" ht="12.75">
      <c r="D9" s="33" t="s">
        <v>5</v>
      </c>
      <c r="F9" s="33" t="s">
        <v>134</v>
      </c>
    </row>
    <row r="10" spans="4:6" ht="12.75">
      <c r="D10" s="33" t="s">
        <v>137</v>
      </c>
      <c r="F10" s="33" t="s">
        <v>137</v>
      </c>
    </row>
    <row r="11" ht="12.75">
      <c r="D11" s="4"/>
    </row>
    <row r="12" spans="1:6" ht="12.75">
      <c r="A12" s="77"/>
      <c r="B12" s="77"/>
      <c r="C12" s="77"/>
      <c r="D12" s="103" t="str">
        <f>QRBS!D11</f>
        <v>30/06/2013</v>
      </c>
      <c r="E12" s="135"/>
      <c r="F12" s="19" t="s">
        <v>166</v>
      </c>
    </row>
    <row r="13" spans="1:6" ht="12.75">
      <c r="A13" s="77"/>
      <c r="B13" s="77"/>
      <c r="C13" s="77"/>
      <c r="D13" s="136" t="s">
        <v>8</v>
      </c>
      <c r="E13" s="135"/>
      <c r="F13" s="136" t="s">
        <v>8</v>
      </c>
    </row>
    <row r="14" spans="1:6" ht="12.75">
      <c r="A14" s="77"/>
      <c r="B14" s="77"/>
      <c r="C14" s="77"/>
      <c r="F14" s="5"/>
    </row>
    <row r="15" ht="15.75" customHeight="1"/>
    <row r="16" spans="1:14" s="3" customFormat="1" ht="12.75">
      <c r="A16" s="39" t="s">
        <v>34</v>
      </c>
      <c r="F16" s="40"/>
      <c r="L16" s="147"/>
      <c r="M16" s="21"/>
      <c r="N16" s="21"/>
    </row>
    <row r="17" spans="2:14" s="3" customFormat="1" ht="12.75">
      <c r="B17" s="3" t="s">
        <v>89</v>
      </c>
      <c r="D17" s="81">
        <v>4154605</v>
      </c>
      <c r="E17" s="81"/>
      <c r="F17" s="81">
        <v>8775989</v>
      </c>
      <c r="H17" s="40"/>
      <c r="L17" s="169"/>
      <c r="M17" s="21"/>
      <c r="N17" s="21"/>
    </row>
    <row r="18" spans="2:14" s="3" customFormat="1" ht="12.75">
      <c r="B18" s="3" t="s">
        <v>90</v>
      </c>
      <c r="D18" s="82">
        <v>-6172289</v>
      </c>
      <c r="E18" s="81"/>
      <c r="F18" s="83">
        <v>-6917107</v>
      </c>
      <c r="L18" s="174"/>
      <c r="M18" s="21"/>
      <c r="N18" s="21"/>
    </row>
    <row r="19" spans="1:14" s="3" customFormat="1" ht="13.5" customHeight="1">
      <c r="A19" s="3" t="s">
        <v>114</v>
      </c>
      <c r="D19" s="84">
        <f>SUM(D17:D18)</f>
        <v>-2017684</v>
      </c>
      <c r="E19" s="81"/>
      <c r="F19" s="85">
        <f>SUM(F17:F18)</f>
        <v>1858882</v>
      </c>
      <c r="I19" s="3" t="s">
        <v>26</v>
      </c>
      <c r="L19" s="174"/>
      <c r="M19" s="21"/>
      <c r="N19" s="21"/>
    </row>
    <row r="20" spans="4:14" s="3" customFormat="1" ht="11.25" customHeight="1">
      <c r="D20" s="84"/>
      <c r="E20" s="81"/>
      <c r="F20" s="85"/>
      <c r="L20" s="174"/>
      <c r="M20" s="21"/>
      <c r="N20" s="21"/>
    </row>
    <row r="21" spans="2:14" s="3" customFormat="1" ht="12.75">
      <c r="B21" s="3" t="s">
        <v>91</v>
      </c>
      <c r="D21" s="84">
        <v>31098</v>
      </c>
      <c r="E21" s="81"/>
      <c r="F21" s="81">
        <v>64781</v>
      </c>
      <c r="L21" s="176"/>
      <c r="M21" s="21"/>
      <c r="N21" s="21"/>
    </row>
    <row r="22" spans="2:14" s="3" customFormat="1" ht="12.75">
      <c r="B22" s="3" t="s">
        <v>92</v>
      </c>
      <c r="D22" s="84">
        <v>-11879</v>
      </c>
      <c r="E22" s="81"/>
      <c r="F22" s="81">
        <v>-129244</v>
      </c>
      <c r="L22" s="176"/>
      <c r="M22" s="21"/>
      <c r="N22" s="21"/>
    </row>
    <row r="23" spans="2:14" s="3" customFormat="1" ht="12.75">
      <c r="B23" s="11" t="s">
        <v>113</v>
      </c>
      <c r="D23" s="84">
        <v>53806</v>
      </c>
      <c r="E23" s="81"/>
      <c r="F23" s="81">
        <v>85038</v>
      </c>
      <c r="L23" s="176"/>
      <c r="M23" s="21"/>
      <c r="N23" s="21"/>
    </row>
    <row r="24" spans="2:14" s="3" customFormat="1" ht="12.75">
      <c r="B24" s="3" t="s">
        <v>35</v>
      </c>
      <c r="D24" s="84">
        <v>0</v>
      </c>
      <c r="E24" s="81"/>
      <c r="F24" s="81">
        <v>0</v>
      </c>
      <c r="L24" s="176"/>
      <c r="M24" s="21"/>
      <c r="N24" s="21"/>
    </row>
    <row r="25" spans="2:14" s="3" customFormat="1" ht="12.75">
      <c r="B25" s="3" t="s">
        <v>143</v>
      </c>
      <c r="D25" s="84">
        <v>0</v>
      </c>
      <c r="E25" s="81"/>
      <c r="F25" s="85">
        <v>-83119</v>
      </c>
      <c r="L25" s="175"/>
      <c r="M25" s="21"/>
      <c r="N25" s="21"/>
    </row>
    <row r="26" spans="4:14" s="3" customFormat="1" ht="12.75">
      <c r="D26" s="84"/>
      <c r="E26" s="81"/>
      <c r="F26" s="85"/>
      <c r="L26" s="175"/>
      <c r="M26" s="21"/>
      <c r="N26" s="21"/>
    </row>
    <row r="27" spans="1:14" s="3" customFormat="1" ht="12.75">
      <c r="A27" s="3" t="s">
        <v>93</v>
      </c>
      <c r="D27" s="86">
        <f>SUM(D19:D25)</f>
        <v>-1944659</v>
      </c>
      <c r="E27" s="81"/>
      <c r="F27" s="87">
        <f>SUM(F19:F25)</f>
        <v>1796338</v>
      </c>
      <c r="L27" s="176"/>
      <c r="M27" s="21"/>
      <c r="N27" s="21"/>
    </row>
    <row r="28" spans="4:14" s="3" customFormat="1" ht="16.5" customHeight="1">
      <c r="D28" s="84"/>
      <c r="E28" s="81"/>
      <c r="F28" s="85"/>
      <c r="L28" s="174"/>
      <c r="M28" s="21"/>
      <c r="N28" s="21"/>
    </row>
    <row r="29" spans="1:14" s="3" customFormat="1" ht="12.75">
      <c r="A29" s="39" t="s">
        <v>36</v>
      </c>
      <c r="D29" s="84"/>
      <c r="E29" s="81"/>
      <c r="F29" s="85"/>
      <c r="L29" s="174"/>
      <c r="M29" s="21"/>
      <c r="N29" s="21"/>
    </row>
    <row r="30" spans="2:14" s="3" customFormat="1" ht="12.75">
      <c r="B30" s="11" t="s">
        <v>105</v>
      </c>
      <c r="D30" s="84">
        <v>-568182</v>
      </c>
      <c r="E30" s="81"/>
      <c r="F30" s="81">
        <v>-1336332</v>
      </c>
      <c r="L30" s="174"/>
      <c r="M30" s="21"/>
      <c r="N30" s="21"/>
    </row>
    <row r="31" spans="2:14" s="3" customFormat="1" ht="12.75">
      <c r="B31" s="11" t="s">
        <v>148</v>
      </c>
      <c r="D31" s="84">
        <v>20000</v>
      </c>
      <c r="E31" s="81"/>
      <c r="F31" s="81">
        <v>0</v>
      </c>
      <c r="L31" s="174"/>
      <c r="M31" s="21"/>
      <c r="N31" s="21"/>
    </row>
    <row r="32" spans="2:14" s="3" customFormat="1" ht="12.75">
      <c r="B32" s="11" t="s">
        <v>68</v>
      </c>
      <c r="D32" s="84">
        <v>0</v>
      </c>
      <c r="E32" s="81"/>
      <c r="F32" s="81">
        <v>34602</v>
      </c>
      <c r="L32" s="174"/>
      <c r="M32" s="21"/>
      <c r="N32" s="21"/>
    </row>
    <row r="33" spans="2:14" s="3" customFormat="1" ht="12.75">
      <c r="B33" s="11" t="s">
        <v>146</v>
      </c>
      <c r="D33" s="84">
        <v>0</v>
      </c>
      <c r="E33" s="81"/>
      <c r="F33" s="81">
        <v>0</v>
      </c>
      <c r="L33" s="174"/>
      <c r="M33" s="21"/>
      <c r="N33" s="21"/>
    </row>
    <row r="34" spans="2:14" s="3" customFormat="1" ht="12.75">
      <c r="B34" s="11" t="s">
        <v>169</v>
      </c>
      <c r="D34" s="84">
        <v>-2257702</v>
      </c>
      <c r="E34" s="81"/>
      <c r="F34" s="81">
        <v>0</v>
      </c>
      <c r="L34" s="174"/>
      <c r="M34" s="21"/>
      <c r="N34" s="21"/>
    </row>
    <row r="35" spans="2:14" s="3" customFormat="1" ht="12.75">
      <c r="B35" s="11" t="s">
        <v>125</v>
      </c>
      <c r="D35" s="84">
        <v>0</v>
      </c>
      <c r="E35" s="81"/>
      <c r="F35" s="81">
        <v>0</v>
      </c>
      <c r="L35" s="174"/>
      <c r="M35" s="21"/>
      <c r="N35" s="21"/>
    </row>
    <row r="36" spans="2:14" s="3" customFormat="1" ht="12.75" hidden="1">
      <c r="B36" s="3" t="s">
        <v>37</v>
      </c>
      <c r="D36" s="84"/>
      <c r="E36" s="81"/>
      <c r="F36" s="85">
        <v>0</v>
      </c>
      <c r="L36" s="174"/>
      <c r="M36" s="21"/>
      <c r="N36" s="21"/>
    </row>
    <row r="37" spans="4:14" s="3" customFormat="1" ht="12.75">
      <c r="D37" s="84"/>
      <c r="E37" s="81"/>
      <c r="F37" s="85"/>
      <c r="L37" s="174"/>
      <c r="M37" s="21"/>
      <c r="N37" s="21"/>
    </row>
    <row r="38" spans="1:14" s="3" customFormat="1" ht="12.75">
      <c r="A38" s="11" t="s">
        <v>129</v>
      </c>
      <c r="D38" s="86">
        <f>SUM(D30:D37)</f>
        <v>-2805884</v>
      </c>
      <c r="E38" s="81"/>
      <c r="F38" s="87">
        <f>SUM(F30:F37)</f>
        <v>-1301730</v>
      </c>
      <c r="L38" s="174"/>
      <c r="M38" s="21"/>
      <c r="N38" s="21"/>
    </row>
    <row r="39" spans="4:12" s="3" customFormat="1" ht="15.75" customHeight="1">
      <c r="D39" s="84"/>
      <c r="E39" s="81"/>
      <c r="F39" s="85"/>
      <c r="L39" s="174"/>
    </row>
    <row r="40" spans="1:12" s="3" customFormat="1" ht="12.75">
      <c r="A40" s="39" t="s">
        <v>38</v>
      </c>
      <c r="D40" s="84"/>
      <c r="E40" s="81"/>
      <c r="F40" s="85"/>
      <c r="L40" s="174"/>
    </row>
    <row r="41" spans="1:12" s="3" customFormat="1" ht="12.75">
      <c r="A41" s="39"/>
      <c r="B41" s="11" t="s">
        <v>131</v>
      </c>
      <c r="D41" s="84">
        <v>0</v>
      </c>
      <c r="E41" s="81"/>
      <c r="F41" s="85">
        <v>0</v>
      </c>
      <c r="L41" s="174"/>
    </row>
    <row r="42" spans="1:12" s="3" customFormat="1" ht="12.75">
      <c r="A42" s="39"/>
      <c r="B42" s="3" t="s">
        <v>67</v>
      </c>
      <c r="C42" s="56"/>
      <c r="D42" s="84">
        <v>0</v>
      </c>
      <c r="E42" s="81"/>
      <c r="F42" s="88">
        <v>0</v>
      </c>
      <c r="L42" s="174"/>
    </row>
    <row r="43" spans="2:12" s="3" customFormat="1" ht="12.75">
      <c r="B43" s="11" t="s">
        <v>106</v>
      </c>
      <c r="D43" s="84">
        <v>0</v>
      </c>
      <c r="E43" s="81"/>
      <c r="F43" s="88">
        <v>0</v>
      </c>
      <c r="G43" s="40"/>
      <c r="L43" s="174"/>
    </row>
    <row r="44" spans="2:12" s="3" customFormat="1" ht="12.75">
      <c r="B44" s="11" t="s">
        <v>132</v>
      </c>
      <c r="D44" s="84">
        <v>0</v>
      </c>
      <c r="E44" s="81"/>
      <c r="F44" s="88">
        <v>0</v>
      </c>
      <c r="G44" s="40"/>
      <c r="L44" s="174"/>
    </row>
    <row r="45" spans="2:12" s="3" customFormat="1" ht="12.75">
      <c r="B45" s="11" t="s">
        <v>130</v>
      </c>
      <c r="D45" s="84">
        <v>0</v>
      </c>
      <c r="E45" s="81"/>
      <c r="F45" s="88">
        <v>0</v>
      </c>
      <c r="G45" s="40"/>
      <c r="L45" s="174"/>
    </row>
    <row r="46" spans="2:12" s="3" customFormat="1" ht="12.75">
      <c r="B46" s="3" t="s">
        <v>94</v>
      </c>
      <c r="D46" s="84">
        <v>-15761</v>
      </c>
      <c r="E46" s="81"/>
      <c r="F46" s="88">
        <v>-19728</v>
      </c>
      <c r="G46" s="40"/>
      <c r="L46" s="174"/>
    </row>
    <row r="47" spans="2:12" s="3" customFormat="1" ht="12.75">
      <c r="B47" s="3" t="s">
        <v>66</v>
      </c>
      <c r="D47" s="84">
        <v>-56239</v>
      </c>
      <c r="E47" s="81"/>
      <c r="F47" s="88">
        <v>-61105</v>
      </c>
      <c r="L47" s="174"/>
    </row>
    <row r="48" spans="2:12" s="3" customFormat="1" ht="12.75">
      <c r="B48" s="11" t="s">
        <v>154</v>
      </c>
      <c r="D48" s="84">
        <v>1931879</v>
      </c>
      <c r="E48" s="81"/>
      <c r="F48" s="88">
        <v>-4905216</v>
      </c>
      <c r="G48" s="40"/>
      <c r="L48" s="174"/>
    </row>
    <row r="49" spans="2:12" s="3" customFormat="1" ht="12.75">
      <c r="B49" s="3" t="s">
        <v>122</v>
      </c>
      <c r="D49" s="84">
        <v>0</v>
      </c>
      <c r="E49" s="81"/>
      <c r="F49" s="88">
        <v>4372950</v>
      </c>
      <c r="G49" s="40"/>
      <c r="L49" s="174"/>
    </row>
    <row r="50" spans="4:12" s="3" customFormat="1" ht="12.75">
      <c r="D50" s="84"/>
      <c r="E50" s="81"/>
      <c r="F50" s="85"/>
      <c r="L50" s="174"/>
    </row>
    <row r="51" spans="1:12" s="3" customFormat="1" ht="12.75">
      <c r="A51" s="11" t="s">
        <v>127</v>
      </c>
      <c r="D51" s="86">
        <f>SUM(D41:D50)</f>
        <v>1859879</v>
      </c>
      <c r="E51" s="81"/>
      <c r="F51" s="86">
        <f>SUM(F41:F50)</f>
        <v>-613099</v>
      </c>
      <c r="G51" s="40"/>
      <c r="L51" s="174"/>
    </row>
    <row r="52" spans="4:12" s="3" customFormat="1" ht="12.75">
      <c r="D52" s="84"/>
      <c r="E52" s="81"/>
      <c r="F52" s="85"/>
      <c r="L52" s="174"/>
    </row>
    <row r="53" spans="1:12" s="3" customFormat="1" ht="12.75">
      <c r="A53" s="11" t="s">
        <v>128</v>
      </c>
      <c r="D53" s="84">
        <f>D27+D38+D51</f>
        <v>-2890664</v>
      </c>
      <c r="E53" s="81"/>
      <c r="F53" s="85">
        <f>F27+F38+F51</f>
        <v>-118491</v>
      </c>
      <c r="L53" s="174"/>
    </row>
    <row r="54" spans="1:12" s="3" customFormat="1" ht="12.75">
      <c r="A54" s="3" t="s">
        <v>40</v>
      </c>
      <c r="D54" s="84">
        <v>4602444</v>
      </c>
      <c r="E54" s="81"/>
      <c r="F54" s="85">
        <v>6755147</v>
      </c>
      <c r="L54" s="174"/>
    </row>
    <row r="55" spans="1:12" s="3" customFormat="1" ht="13.5" thickBot="1">
      <c r="A55" s="3" t="s">
        <v>41</v>
      </c>
      <c r="D55" s="89">
        <f>SUM(D53:D54)</f>
        <v>1711780</v>
      </c>
      <c r="E55" s="81"/>
      <c r="F55" s="90">
        <f>SUM(F53:F54)</f>
        <v>6636656</v>
      </c>
      <c r="L55" s="173"/>
    </row>
    <row r="56" spans="4:12" s="3" customFormat="1" ht="13.5" thickTop="1">
      <c r="D56" s="84"/>
      <c r="E56" s="81"/>
      <c r="F56" s="85"/>
      <c r="L56" s="173"/>
    </row>
    <row r="57" spans="4:12" s="3" customFormat="1" ht="12.75">
      <c r="D57" s="84"/>
      <c r="E57" s="81"/>
      <c r="F57" s="85"/>
      <c r="G57" s="40"/>
      <c r="L57" s="173"/>
    </row>
    <row r="58" spans="1:12" s="3" customFormat="1" ht="12.75">
      <c r="A58" s="3" t="s">
        <v>39</v>
      </c>
      <c r="D58" s="84"/>
      <c r="E58" s="81"/>
      <c r="F58" s="85"/>
      <c r="L58" s="173"/>
    </row>
    <row r="59" spans="4:12" s="3" customFormat="1" ht="12.75">
      <c r="D59" s="84"/>
      <c r="E59" s="81"/>
      <c r="F59" s="85"/>
      <c r="L59" s="174"/>
    </row>
    <row r="60" spans="2:12" s="3" customFormat="1" ht="12.75">
      <c r="B60" t="s">
        <v>95</v>
      </c>
      <c r="D60" s="104">
        <f>QRBS!D30</f>
        <v>744260</v>
      </c>
      <c r="E60" s="105"/>
      <c r="F60" s="105">
        <v>865806</v>
      </c>
      <c r="L60" s="170"/>
    </row>
    <row r="61" spans="2:12" s="3" customFormat="1" ht="12.75">
      <c r="B61" t="s">
        <v>124</v>
      </c>
      <c r="D61" s="42">
        <f>+QRBS!D28</f>
        <v>71798</v>
      </c>
      <c r="E61" s="105"/>
      <c r="F61" s="105">
        <v>3738196</v>
      </c>
      <c r="L61" s="174"/>
    </row>
    <row r="62" spans="2:12" s="3" customFormat="1" ht="12.75">
      <c r="B62" t="s">
        <v>115</v>
      </c>
      <c r="D62" s="104">
        <f>QRBS!D29</f>
        <v>2569676</v>
      </c>
      <c r="E62" s="105"/>
      <c r="F62" s="105">
        <v>2032654</v>
      </c>
      <c r="L62" s="174"/>
    </row>
    <row r="63" spans="2:12" s="3" customFormat="1" ht="12.75">
      <c r="B63" t="s">
        <v>170</v>
      </c>
      <c r="D63" s="104">
        <v>-1673954</v>
      </c>
      <c r="E63" s="105"/>
      <c r="F63" s="105">
        <v>0</v>
      </c>
      <c r="L63" s="174"/>
    </row>
    <row r="64" spans="4:12" s="3" customFormat="1" ht="13.5" thickBot="1">
      <c r="D64" s="89">
        <f>SUM(D60:D63)</f>
        <v>1711780</v>
      </c>
      <c r="E64" s="81"/>
      <c r="F64" s="106">
        <f>SUM(F60:F63)</f>
        <v>6636656</v>
      </c>
      <c r="L64" s="45"/>
    </row>
    <row r="65" spans="1:12" ht="13.5" thickTop="1">
      <c r="A65" s="77"/>
      <c r="B65" s="80"/>
      <c r="C65" s="80"/>
      <c r="D65" s="84"/>
      <c r="E65" s="77"/>
      <c r="F65" s="91"/>
      <c r="L65" s="42"/>
    </row>
    <row r="66" spans="1:12" ht="12.75">
      <c r="A66" s="46" t="s">
        <v>18</v>
      </c>
      <c r="D66" s="92"/>
      <c r="E66" s="77"/>
      <c r="F66" s="7"/>
      <c r="G66" s="93"/>
      <c r="H66" s="8"/>
      <c r="I66" s="13"/>
      <c r="J66" s="7"/>
      <c r="K66" s="8"/>
      <c r="L66" s="42"/>
    </row>
    <row r="67" spans="5:12" ht="12.75">
      <c r="E67" s="77"/>
      <c r="F67" s="7"/>
      <c r="G67" s="93"/>
      <c r="H67" s="8"/>
      <c r="I67" s="13"/>
      <c r="J67" s="7"/>
      <c r="K67" s="8"/>
      <c r="L67" s="42"/>
    </row>
    <row r="68" spans="2:11" ht="39.75" customHeight="1">
      <c r="B68" s="202" t="s">
        <v>167</v>
      </c>
      <c r="C68" s="202"/>
      <c r="D68" s="202"/>
      <c r="E68" s="202"/>
      <c r="F68" s="202"/>
      <c r="G68" s="202"/>
      <c r="H68" s="202"/>
      <c r="I68" s="30"/>
      <c r="J68" s="30"/>
      <c r="K68" s="30"/>
    </row>
    <row r="69" spans="9:11" ht="15.75" customHeight="1">
      <c r="I69" s="30"/>
      <c r="J69" s="30"/>
      <c r="K69" s="30"/>
    </row>
    <row r="70" spans="2:11" ht="15.75" customHeight="1">
      <c r="B70" s="198"/>
      <c r="C70" s="198"/>
      <c r="D70" s="198"/>
      <c r="E70" s="198"/>
      <c r="F70" s="198"/>
      <c r="G70" s="198"/>
      <c r="H70" s="198"/>
      <c r="I70" s="198"/>
      <c r="J70" s="198"/>
      <c r="K70" s="198"/>
    </row>
    <row r="71" spans="2:11" ht="12.75">
      <c r="B71" s="198"/>
      <c r="C71" s="198"/>
      <c r="D71" s="198"/>
      <c r="E71" s="198"/>
      <c r="F71" s="198"/>
      <c r="G71" s="198"/>
      <c r="H71" s="198"/>
      <c r="I71" s="198"/>
      <c r="J71" s="198"/>
      <c r="K71" s="198"/>
    </row>
    <row r="74" spans="2:18" ht="12.75">
      <c r="B74" s="200"/>
      <c r="C74" s="200"/>
      <c r="D74" s="200"/>
      <c r="E74" s="200"/>
      <c r="F74" s="200"/>
      <c r="G74" s="200"/>
      <c r="H74" s="200"/>
      <c r="I74" s="200"/>
      <c r="J74" s="200"/>
      <c r="K74" s="200"/>
      <c r="L74" s="200"/>
      <c r="M74" s="200"/>
      <c r="N74" s="200"/>
      <c r="O74" s="200"/>
      <c r="P74" s="200"/>
      <c r="Q74" s="200"/>
      <c r="R74" s="200"/>
    </row>
    <row r="75" spans="2:18" ht="12.75">
      <c r="B75" s="200"/>
      <c r="C75" s="200"/>
      <c r="D75" s="200"/>
      <c r="E75" s="200"/>
      <c r="F75" s="200"/>
      <c r="G75" s="200"/>
      <c r="H75" s="200"/>
      <c r="I75" s="200"/>
      <c r="J75" s="200"/>
      <c r="K75" s="200"/>
      <c r="L75" s="200"/>
      <c r="M75" s="200"/>
      <c r="N75" s="200"/>
      <c r="O75" s="200"/>
      <c r="P75" s="200"/>
      <c r="Q75" s="200"/>
      <c r="R75" s="200"/>
    </row>
  </sheetData>
  <sheetProtection/>
  <mergeCells count="4">
    <mergeCell ref="D6:F6"/>
    <mergeCell ref="B68:H68"/>
    <mergeCell ref="B70:K71"/>
    <mergeCell ref="B74:R75"/>
  </mergeCells>
  <printOptions/>
  <pageMargins left="0.75" right="0.34" top="0.51" bottom="1.01" header="0.5" footer="0.5"/>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EDynamic</cp:lastModifiedBy>
  <cp:lastPrinted>2013-08-29T03:05:40Z</cp:lastPrinted>
  <dcterms:created xsi:type="dcterms:W3CDTF">2007-06-22T09:49:58Z</dcterms:created>
  <dcterms:modified xsi:type="dcterms:W3CDTF">2013-08-29T03:06:45Z</dcterms:modified>
  <cp:category/>
  <cp:version/>
  <cp:contentType/>
  <cp:contentStatus/>
</cp:coreProperties>
</file>